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5.-Cuenta Pública 2023\Cuenta Pública Anual 2023 (Publicación)\"/>
    </mc:Choice>
  </mc:AlternateContent>
  <bookViews>
    <workbookView xWindow="0" yWindow="0" windowWidth="23040" windowHeight="10644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52511"/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 l="1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0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<sst xmlns="http://schemas.openxmlformats.org/spreadsheetml/2006/main" count="226" uniqueCount="167">
  <si>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</si>
  <si>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</si>
  <si>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</si>
  <si>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</si>
  <si>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</si>
  <si>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</si>
  <si>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</si>
  <si>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</si>
  <si>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</si>
  <si>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</si>
  <si>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</si>
  <si>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</si>
  <si>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</si>
  <si>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</si>
  <si>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</si>
  <si>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</si>
  <si>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</si>
  <si>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</si>
  <si>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</si>
  <si>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</si>
  <si>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</si>
  <si>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</si>
  <si>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</si>
  <si>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</si>
  <si>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</si>
  <si>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</si>
  <si>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</si>
  <si>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</si>
  <si>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</si>
  <si>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</si>
  <si>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</si>
  <si>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</si>
  <si>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</si>
  <si>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</si>
  <si>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</si>
  <si>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</si>
  <si>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</si>
  <si>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</si>
  <si>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</si>
  <si>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</si>
  <si>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</si>
  <si>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</si>
  <si>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</si>
  <si>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</si>
  <si>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</si>
  <si>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</si>
  <si>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</si>
  <si>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</si>
  <si>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</si>
  <si>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</si>
  <si>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</si>
  <si>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</si>
  <si>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</si>
  <si>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</si>
  <si>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</si>
  <si>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</si>
  <si>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</si>
  <si>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</si>
  <si>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</si>
  <si>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</si>
  <si>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</si>
  <si>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</si>
  <si>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</si>
  <si>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</si>
  <si>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</si>
  <si>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</si>
  <si>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</si>
  <si>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</si>
  <si>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</si>
  <si>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</si>
  <si>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</si>
  <si>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</si>
  <si>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</si>
  <si>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</si>
  <si>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</si>
  <si>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</si>
  <si>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</si>
  <si>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</si>
  <si>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</si>
  <si>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</si>
  <si>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</si>
  <si>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</si>
  <si>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</si>
  <si>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</si>
  <si>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</si>
  <si>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</si>
  <si>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</si>
  <si>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</si>
  <si>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</si>
  <si>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</si>
  <si>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</si>
  <si>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</si>
  <si>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</si>
  <si>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</si>
  <si>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</si>
  <si>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</si>
  <si>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</si>
  <si>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</si>
  <si>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</si>
  <si>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</si>
  <si>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</si>
  <si>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</si>
  <si>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</si>
  <si>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</si>
  <si>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</si>
  <si>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</si>
  <si>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</si>
  <si>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</si>
  <si>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</si>
  <si>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</si>
  <si>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</si>
  <si>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</si>
  <si>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</si>
  <si>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</si>
  <si>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</si>
  <si>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</si>
  <si>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</si>
  <si>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</si>
  <si>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</si>
  <si>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</si>
  <si>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</si>
  <si>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</si>
  <si>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</si>
  <si>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</si>
  <si>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</si>
  <si>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</si>
  <si>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</si>
  <si>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</si>
  <si>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31 de Diciembre de 2023</t>
  </si>
  <si>
    <t>Municipio de Salamanca, Guanajuato.
Estado Analítico del Ejercicio del Presupuesto de Egresos
Clasificación Económica (por Tipo de Gasto)
Del 1 de Enero al 31 de Diciembre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</si>
  <si>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</si>
  <si>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</si>
  <si>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</si>
  <si>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</si>
  <si>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</si>
  <si>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</si>
  <si>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</si>
  <si>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</si>
  <si>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</si>
  <si>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</si>
  <si>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</si>
  <si>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</si>
  <si>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</si>
  <si>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</si>
  <si>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</si>
  <si>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</si>
  <si>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</si>
  <si>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</si>
  <si>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</si>
  <si>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</si>
  <si>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</si>
  <si>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</si>
  <si>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</si>
  <si>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</si>
  <si>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</si>
  <si>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</si>
  <si>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</si>
  <si>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</si>
  <si>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</si>
  <si>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</si>
  <si>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</si>
  <si>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</si>
  <si>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Diciembre de 2023</t>
  </si>
  <si>
    <t>Municipio de Salamanca, Guanajuato.
Estado Analítico del Ejercicio del Presupuesto de Egresos
Clasificación Administrativa (Poderes)
Del 1 de Enero al 31 de Diciembre de 2023</t>
  </si>
  <si>
    <t>Municipio de Salamanca, Guanajuato.
Estado Analítico del Ejercicio del Presupuesto de Egresos
Clasificación Administrativa (Sector Paraestatal)
Del 1 de Enero al 31 de Diciembre de 2023</t>
  </si>
  <si>
    <t>Municipio de Salamanca, Guanajuato.
Estado Analítico del Ejercicio del Presupuesto de Egresos
Clasificación Funcional (Finalidad y Función)
Del 1 de Enero al 31 de Diciembre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</si>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</sst>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Protection="1">
      <protection locked="0"/>
    </xf>
    <xf numFmtId="4" fontId="1" fillId="0" borderId="12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1" fillId="0" borderId="11" xfId="0" applyNumberFormat="1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7" fillId="2" borderId="14" xfId="9" applyFont="1" applyFill="1" applyBorder="1" applyAlignment="1">
      <alignment horizontal="center" vertical="center"/>
    </xf>
    <xf numFmtId="0" fontId="7" fillId="2" borderId="19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  <xf numFmtId="0" fontId="7" fillId="2" borderId="22" xfId="9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left"/>
    </xf>
    <xf numFmtId="4" fontId="7" fillId="0" borderId="24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indent="1"/>
    </xf>
    <xf numFmtId="4" fontId="1" fillId="0" borderId="25" xfId="0" applyNumberFormat="1" applyFont="1" applyFill="1" applyBorder="1" applyProtection="1">
      <protection locked="0"/>
    </xf>
    <xf numFmtId="4" fontId="7" fillId="0" borderId="25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wrapText="1" indent="1"/>
    </xf>
    <xf numFmtId="0" fontId="1" fillId="0" borderId="23" xfId="0" applyFont="1" applyFill="1" applyBorder="1" applyAlignment="1" applyProtection="1">
      <alignment horizontal="left"/>
    </xf>
    <xf numFmtId="0" fontId="1" fillId="0" borderId="26" xfId="0" applyFont="1" applyFill="1" applyBorder="1" applyAlignment="1" applyProtection="1">
      <alignment horizontal="left" indent="1"/>
    </xf>
    <xf numFmtId="4" fontId="1" fillId="0" borderId="20" xfId="0" applyNumberFormat="1" applyFont="1" applyFill="1" applyBorder="1" applyProtection="1"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4" fontId="7" fillId="0" borderId="28" xfId="0" applyNumberFormat="1" applyFont="1" applyFill="1" applyBorder="1" applyProtection="1">
      <protection locked="0"/>
    </xf>
    <xf numFmtId="4" fontId="7" fillId="0" borderId="29" xfId="0" applyNumberFormat="1" applyFont="1" applyFill="1" applyBorder="1" applyProtection="1">
      <protection locked="0"/>
    </xf>
    <xf numFmtId="0" fontId="1" fillId="0" borderId="0" xfId="0" applyFont="1" applyBorder="1" applyProtection="1"/>
    <xf numFmtId="4" fontId="1" fillId="0" borderId="12" xfId="0" applyNumberFormat="1" applyFont="1" applyBorder="1" applyProtection="1">
      <protection locked="0"/>
    </xf>
    <xf numFmtId="0" fontId="1" fillId="0" borderId="5" xfId="0" applyFont="1" applyBorder="1" applyProtection="1"/>
    <xf numFmtId="4" fontId="1" fillId="0" borderId="11" xfId="0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left" wrapText="1" indent="1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6" xfId="0" applyNumberFormat="1" applyFont="1" applyFill="1" applyBorder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left" vertical="center" indent="1"/>
    </xf>
    <xf numFmtId="4" fontId="1" fillId="0" borderId="10" xfId="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indent="1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7" fillId="0" borderId="0" xfId="9" applyFont="1" applyFill="1" applyBorder="1" applyAlignment="1">
      <alignment horizontal="center" vertical="center"/>
    </xf>
    <xf numFmtId="0" fontId="7" fillId="0" borderId="12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8" xfId="9" applyNumberFormat="1" applyFont="1" applyFill="1" applyBorder="1" applyAlignment="1">
      <alignment horizontal="center" vertical="center" wrapText="1"/>
    </xf>
    <xf numFmtId="4" fontId="7" fillId="2" borderId="20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82</xdr:row>
      <xdr:rowOff>45720</xdr:rowOff>
    </xdr:from>
    <xdr:to>
      <xdr:col>5</xdr:col>
      <xdr:colOff>807720</xdr:colOff>
      <xdr:row>90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50520" y="15445740"/>
          <a:ext cx="766572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45720</xdr:rowOff>
    </xdr:from>
    <xdr:to>
      <xdr:col>6</xdr:col>
      <xdr:colOff>99060</xdr:colOff>
      <xdr:row>22</xdr:row>
      <xdr:rowOff>121920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2849880"/>
          <a:ext cx="749046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71</xdr:row>
      <xdr:rowOff>30480</xdr:rowOff>
    </xdr:from>
    <xdr:to>
      <xdr:col>6</xdr:col>
      <xdr:colOff>91440</xdr:colOff>
      <xdr:row>79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63880" y="14272260"/>
          <a:ext cx="7589520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1021080</xdr:colOff>
      <xdr:row>45</xdr:row>
      <xdr:rowOff>121920</xdr:rowOff>
    </xdr:from>
    <xdr:to>
      <xdr:col>6</xdr:col>
      <xdr:colOff>215265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021080" y="7612380"/>
          <a:ext cx="730948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59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4" customHeight="1" thickBot="1" x14ac:dyDescent="0.25">
      <c r="A1" s="52" t="s">
        <v>128</v>
      </c>
      <c r="B1" s="52"/>
      <c r="C1" s="52"/>
      <c r="D1" s="52"/>
      <c r="E1" s="52"/>
      <c r="F1" s="52"/>
      <c r="G1" s="53"/>
    </row>
    <row r="2" spans="1:8" ht="13.2" x14ac:dyDescent="0.2">
      <c r="A2" s="18"/>
      <c r="B2" s="54" t="s">
        <v>57</v>
      </c>
      <c r="C2" s="55"/>
      <c r="D2" s="55"/>
      <c r="E2" s="55"/>
      <c r="F2" s="56"/>
      <c r="G2" s="57" t="s">
        <v>56</v>
      </c>
    </row>
    <row r="3" spans="1:8" ht="24.9" customHeight="1" x14ac:dyDescent="0.2">
      <c r="A3" s="19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58"/>
    </row>
    <row r="4" spans="1:8" ht="13.2" x14ac:dyDescent="0.2">
      <c r="A4" s="20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21" t="s">
        <v>119</v>
      </c>
    </row>
    <row r="5" spans="1:8" ht="13.2" x14ac:dyDescent="0.25">
      <c r="A5" s="22" t="s">
        <v>58</v>
      </c>
      <c r="B5" s="10">
        <f>SUM(B6:B12)</f>
        <v>434886056.90999997</v>
      </c>
      <c r="C5" s="10">
        <f>SUM(C6:C12)</f>
        <v>-36969927</v>
      </c>
      <c r="D5" s="10">
        <f>B5+C5</f>
        <v>397916129.90999997</v>
      </c>
      <c r="E5" s="10">
        <f>SUM(E6:E12)</f>
        <v>356605974.75999999</v>
      </c>
      <c r="F5" s="10">
        <f>SUM(F6:F12)</f>
        <v>348289405.22000003</v>
      </c>
      <c r="G5" s="23">
        <f>D5-E5</f>
        <v>41310155.149999976</v>
      </c>
    </row>
    <row r="6" spans="1:8" ht="13.2" x14ac:dyDescent="0.25">
      <c r="A6" s="24" t="s">
        <v>62</v>
      </c>
      <c r="B6" s="11">
        <v>254159195.84999999</v>
      </c>
      <c r="C6" s="11">
        <v>-26517234.309999999</v>
      </c>
      <c r="D6" s="11">
        <f t="shared" ref="D6:D69" si="0">B6+C6</f>
        <v>227641961.53999999</v>
      </c>
      <c r="E6" s="11">
        <v>210874936.00999999</v>
      </c>
      <c r="F6" s="11">
        <v>210874936.00999999</v>
      </c>
      <c r="G6" s="25">
        <f t="shared" ref="G6:G69" si="1">D6-E6</f>
        <v>16767025.530000001</v>
      </c>
      <c r="H6" s="16">
        <v>1100</v>
      </c>
    </row>
    <row r="7" spans="1:8" ht="13.2" x14ac:dyDescent="0.25">
      <c r="A7" s="24" t="s">
        <v>63</v>
      </c>
      <c r="B7" s="11">
        <v>1035624.21</v>
      </c>
      <c r="C7" s="11">
        <v>1000000</v>
      </c>
      <c r="D7" s="11">
        <f t="shared" si="0"/>
        <v>2035624.21</v>
      </c>
      <c r="E7" s="11">
        <v>1603688.93</v>
      </c>
      <c r="F7" s="11">
        <v>1603688.93</v>
      </c>
      <c r="G7" s="25">
        <f t="shared" si="1"/>
        <v>431935.28</v>
      </c>
      <c r="H7" s="16">
        <v>1200</v>
      </c>
    </row>
    <row r="8" spans="1:8" ht="13.2" x14ac:dyDescent="0.25">
      <c r="A8" s="24" t="s">
        <v>64</v>
      </c>
      <c r="B8" s="11">
        <v>47772360.75</v>
      </c>
      <c r="C8" s="11">
        <v>-3482115.37</v>
      </c>
      <c r="D8" s="11">
        <f t="shared" si="0"/>
        <v>44290245.380000003</v>
      </c>
      <c r="E8" s="11">
        <v>38690625.670000002</v>
      </c>
      <c r="F8" s="11">
        <v>38690625.670000002</v>
      </c>
      <c r="G8" s="25">
        <f t="shared" si="1"/>
        <v>5599619.7100000009</v>
      </c>
      <c r="H8" s="16">
        <v>1300</v>
      </c>
    </row>
    <row r="9" spans="1:8" ht="13.2" x14ac:dyDescent="0.25">
      <c r="A9" s="24" t="s">
        <v>33</v>
      </c>
      <c r="B9" s="11">
        <v>88508044.200000003</v>
      </c>
      <c r="C9" s="11">
        <v>-3697637.3</v>
      </c>
      <c r="D9" s="11">
        <f t="shared" si="0"/>
        <v>84810406.900000006</v>
      </c>
      <c r="E9" s="11">
        <v>74364551.870000005</v>
      </c>
      <c r="F9" s="11">
        <v>66047982.329999998</v>
      </c>
      <c r="G9" s="25">
        <f t="shared" si="1"/>
        <v>10445855.030000001</v>
      </c>
      <c r="H9" s="16">
        <v>1400</v>
      </c>
    </row>
    <row r="10" spans="1:8" ht="13.2" x14ac:dyDescent="0.25">
      <c r="A10" s="24" t="s">
        <v>65</v>
      </c>
      <c r="B10" s="11">
        <v>29651207.960000001</v>
      </c>
      <c r="C10" s="11">
        <v>3681000.36</v>
      </c>
      <c r="D10" s="11">
        <f t="shared" si="0"/>
        <v>33332208.32</v>
      </c>
      <c r="E10" s="11">
        <v>31072172.280000001</v>
      </c>
      <c r="F10" s="11">
        <v>31072172.280000001</v>
      </c>
      <c r="G10" s="25">
        <f t="shared" si="1"/>
        <v>2260036.0399999991</v>
      </c>
      <c r="H10" s="16">
        <v>1500</v>
      </c>
    </row>
    <row r="11" spans="1:8" ht="13.2" x14ac:dyDescent="0.25">
      <c r="A11" s="24" t="s">
        <v>34</v>
      </c>
      <c r="B11" s="11">
        <v>13759623.939999999</v>
      </c>
      <c r="C11" s="11">
        <v>-7953940.3799999999</v>
      </c>
      <c r="D11" s="11">
        <f t="shared" si="0"/>
        <v>5805683.5599999996</v>
      </c>
      <c r="E11" s="11">
        <v>0</v>
      </c>
      <c r="F11" s="11">
        <v>0</v>
      </c>
      <c r="G11" s="25">
        <f t="shared" si="1"/>
        <v>5805683.5599999996</v>
      </c>
      <c r="H11" s="16">
        <v>1600</v>
      </c>
    </row>
    <row r="12" spans="1:8" ht="13.2" x14ac:dyDescent="0.25">
      <c r="A12" s="24" t="s">
        <v>66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25">
        <f t="shared" si="1"/>
        <v>0</v>
      </c>
      <c r="H12" s="16">
        <v>1700</v>
      </c>
    </row>
    <row r="13" spans="1:8" ht="13.2" x14ac:dyDescent="0.25">
      <c r="A13" s="22" t="s">
        <v>122</v>
      </c>
      <c r="B13" s="12">
        <f>SUM(B14:B22)</f>
        <v>78954917.479999989</v>
      </c>
      <c r="C13" s="12">
        <f>SUM(C14:C22)</f>
        <v>31652227.620000001</v>
      </c>
      <c r="D13" s="12">
        <f t="shared" si="0"/>
        <v>110607145.09999999</v>
      </c>
      <c r="E13" s="12">
        <f>SUM(E14:E22)</f>
        <v>76836728.780000001</v>
      </c>
      <c r="F13" s="12">
        <f>SUM(F14:F22)</f>
        <v>65766776.170000002</v>
      </c>
      <c r="G13" s="26">
        <f t="shared" si="1"/>
        <v>33770416.319999993</v>
      </c>
      <c r="H13" s="17">
        <v>0</v>
      </c>
    </row>
    <row r="14" spans="1:8" ht="26.4" x14ac:dyDescent="0.25">
      <c r="A14" s="27" t="s">
        <v>67</v>
      </c>
      <c r="B14" s="11">
        <v>6155497.9000000004</v>
      </c>
      <c r="C14" s="11">
        <v>1193265.57</v>
      </c>
      <c r="D14" s="11">
        <f t="shared" si="0"/>
        <v>7348763.4700000007</v>
      </c>
      <c r="E14" s="11">
        <v>4410342.01</v>
      </c>
      <c r="F14" s="11">
        <v>4251133.09</v>
      </c>
      <c r="G14" s="25">
        <f t="shared" si="1"/>
        <v>2938421.4600000009</v>
      </c>
      <c r="H14" s="16">
        <v>2100</v>
      </c>
    </row>
    <row r="15" spans="1:8" ht="13.2" x14ac:dyDescent="0.25">
      <c r="A15" s="24" t="s">
        <v>68</v>
      </c>
      <c r="B15" s="11">
        <v>1733583.27</v>
      </c>
      <c r="C15" s="11">
        <v>1343434.35</v>
      </c>
      <c r="D15" s="11">
        <f t="shared" si="0"/>
        <v>3077017.62</v>
      </c>
      <c r="E15" s="11">
        <v>2158820.8199999998</v>
      </c>
      <c r="F15" s="11">
        <v>1932327.38</v>
      </c>
      <c r="G15" s="25">
        <f t="shared" si="1"/>
        <v>918196.80000000028</v>
      </c>
      <c r="H15" s="16">
        <v>2200</v>
      </c>
    </row>
    <row r="16" spans="1:8" ht="26.4" x14ac:dyDescent="0.25">
      <c r="A16" s="27" t="s">
        <v>69</v>
      </c>
      <c r="B16" s="11">
        <v>134950</v>
      </c>
      <c r="C16" s="11">
        <v>22243.23</v>
      </c>
      <c r="D16" s="11">
        <f t="shared" si="0"/>
        <v>157193.23000000001</v>
      </c>
      <c r="E16" s="11">
        <v>36390.230000000003</v>
      </c>
      <c r="F16" s="11">
        <v>36390.230000000003</v>
      </c>
      <c r="G16" s="25">
        <f t="shared" si="1"/>
        <v>120803</v>
      </c>
      <c r="H16" s="16">
        <v>2300</v>
      </c>
    </row>
    <row r="17" spans="1:8" ht="13.2" x14ac:dyDescent="0.25">
      <c r="A17" s="24" t="s">
        <v>70</v>
      </c>
      <c r="B17" s="11">
        <v>26301338.629999999</v>
      </c>
      <c r="C17" s="11">
        <v>19083193.710000001</v>
      </c>
      <c r="D17" s="11">
        <f t="shared" si="0"/>
        <v>45384532.340000004</v>
      </c>
      <c r="E17" s="11">
        <v>29150224.010000002</v>
      </c>
      <c r="F17" s="11">
        <v>20255889.640000001</v>
      </c>
      <c r="G17" s="25">
        <f t="shared" si="1"/>
        <v>16234308.330000002</v>
      </c>
      <c r="H17" s="16">
        <v>2400</v>
      </c>
    </row>
    <row r="18" spans="1:8" ht="13.2" x14ac:dyDescent="0.25">
      <c r="A18" s="24" t="s">
        <v>71</v>
      </c>
      <c r="B18" s="11">
        <v>1356313.55</v>
      </c>
      <c r="C18" s="11">
        <v>215419.47</v>
      </c>
      <c r="D18" s="11">
        <f t="shared" si="0"/>
        <v>1571733.02</v>
      </c>
      <c r="E18" s="11">
        <v>722349.3</v>
      </c>
      <c r="F18" s="11">
        <v>579414.31999999995</v>
      </c>
      <c r="G18" s="25">
        <f t="shared" si="1"/>
        <v>849383.72</v>
      </c>
      <c r="H18" s="16">
        <v>2500</v>
      </c>
    </row>
    <row r="19" spans="1:8" ht="13.2" x14ac:dyDescent="0.25">
      <c r="A19" s="24" t="s">
        <v>72</v>
      </c>
      <c r="B19" s="11">
        <v>19658124.25</v>
      </c>
      <c r="C19" s="11">
        <v>5313672.78</v>
      </c>
      <c r="D19" s="11">
        <f t="shared" si="0"/>
        <v>24971797.030000001</v>
      </c>
      <c r="E19" s="11">
        <v>20914043.879999999</v>
      </c>
      <c r="F19" s="11">
        <v>20400917.920000002</v>
      </c>
      <c r="G19" s="25">
        <f t="shared" si="1"/>
        <v>4057753.1500000022</v>
      </c>
      <c r="H19" s="16">
        <v>2600</v>
      </c>
    </row>
    <row r="20" spans="1:8" ht="26.4" x14ac:dyDescent="0.25">
      <c r="A20" s="27" t="s">
        <v>73</v>
      </c>
      <c r="B20" s="11">
        <v>12215039.970000001</v>
      </c>
      <c r="C20" s="11">
        <v>2164431.37</v>
      </c>
      <c r="D20" s="11">
        <f t="shared" si="0"/>
        <v>14379471.34</v>
      </c>
      <c r="E20" s="11">
        <v>9513791.3499999996</v>
      </c>
      <c r="F20" s="11">
        <v>9045775.9800000004</v>
      </c>
      <c r="G20" s="25">
        <f t="shared" si="1"/>
        <v>4865679.99</v>
      </c>
      <c r="H20" s="16">
        <v>2700</v>
      </c>
    </row>
    <row r="21" spans="1:8" ht="13.2" x14ac:dyDescent="0.25">
      <c r="A21" s="24" t="s">
        <v>74</v>
      </c>
      <c r="B21" s="11">
        <v>1000000</v>
      </c>
      <c r="C21" s="11">
        <v>-1000000</v>
      </c>
      <c r="D21" s="11">
        <f t="shared" si="0"/>
        <v>0</v>
      </c>
      <c r="E21" s="11">
        <v>0</v>
      </c>
      <c r="F21" s="11">
        <v>0</v>
      </c>
      <c r="G21" s="25">
        <f t="shared" si="1"/>
        <v>0</v>
      </c>
      <c r="H21" s="16">
        <v>2800</v>
      </c>
    </row>
    <row r="22" spans="1:8" ht="13.2" x14ac:dyDescent="0.25">
      <c r="A22" s="24" t="s">
        <v>75</v>
      </c>
      <c r="B22" s="11">
        <v>10400069.91</v>
      </c>
      <c r="C22" s="11">
        <v>3316567.14</v>
      </c>
      <c r="D22" s="11">
        <f t="shared" si="0"/>
        <v>13716637.050000001</v>
      </c>
      <c r="E22" s="11">
        <v>9930767.1799999997</v>
      </c>
      <c r="F22" s="11">
        <v>9264927.6099999994</v>
      </c>
      <c r="G22" s="25">
        <f t="shared" si="1"/>
        <v>3785869.870000001</v>
      </c>
      <c r="H22" s="16">
        <v>2900</v>
      </c>
    </row>
    <row r="23" spans="1:8" ht="13.2" x14ac:dyDescent="0.25">
      <c r="A23" s="22" t="s">
        <v>59</v>
      </c>
      <c r="B23" s="12">
        <f>SUM(B24:B32)</f>
        <v>100633361.55000001</v>
      </c>
      <c r="C23" s="12">
        <f>SUM(C24:C32)</f>
        <v>106435098.88999999</v>
      </c>
      <c r="D23" s="12">
        <f t="shared" si="0"/>
        <v>207068460.44</v>
      </c>
      <c r="E23" s="12">
        <f>SUM(E24:E32)</f>
        <v>123481270.27000001</v>
      </c>
      <c r="F23" s="12">
        <f>SUM(F24:F32)</f>
        <v>118418110.26000002</v>
      </c>
      <c r="G23" s="26">
        <f t="shared" si="1"/>
        <v>83587190.169999987</v>
      </c>
      <c r="H23" s="17">
        <v>0</v>
      </c>
    </row>
    <row r="24" spans="1:8" ht="13.2" x14ac:dyDescent="0.25">
      <c r="A24" s="24" t="s">
        <v>76</v>
      </c>
      <c r="B24" s="11">
        <v>12551020.51</v>
      </c>
      <c r="C24" s="11">
        <v>31304600.460000001</v>
      </c>
      <c r="D24" s="11">
        <f t="shared" si="0"/>
        <v>43855620.969999999</v>
      </c>
      <c r="E24" s="11">
        <v>39525290.439999998</v>
      </c>
      <c r="F24" s="11">
        <v>38257991.18</v>
      </c>
      <c r="G24" s="25">
        <f t="shared" si="1"/>
        <v>4330330.5300000012</v>
      </c>
      <c r="H24" s="16">
        <v>3100</v>
      </c>
    </row>
    <row r="25" spans="1:8" ht="13.2" x14ac:dyDescent="0.25">
      <c r="A25" s="24" t="s">
        <v>77</v>
      </c>
      <c r="B25" s="11">
        <v>5947685.5</v>
      </c>
      <c r="C25" s="11">
        <v>2704625.09</v>
      </c>
      <c r="D25" s="11">
        <f t="shared" si="0"/>
        <v>8652310.5899999999</v>
      </c>
      <c r="E25" s="11">
        <v>4784058.7699999996</v>
      </c>
      <c r="F25" s="11">
        <v>4707382.7699999996</v>
      </c>
      <c r="G25" s="25">
        <f t="shared" si="1"/>
        <v>3868251.8200000003</v>
      </c>
      <c r="H25" s="16">
        <v>3200</v>
      </c>
    </row>
    <row r="26" spans="1:8" ht="26.4" x14ac:dyDescent="0.25">
      <c r="A26" s="27" t="s">
        <v>78</v>
      </c>
      <c r="B26" s="11">
        <v>26884289.5</v>
      </c>
      <c r="C26" s="11">
        <v>37671759.719999999</v>
      </c>
      <c r="D26" s="11">
        <f t="shared" si="0"/>
        <v>64556049.219999999</v>
      </c>
      <c r="E26" s="11">
        <v>30775859.219999999</v>
      </c>
      <c r="F26" s="11">
        <v>30258526.850000001</v>
      </c>
      <c r="G26" s="25">
        <f t="shared" si="1"/>
        <v>33780190</v>
      </c>
      <c r="H26" s="16">
        <v>3300</v>
      </c>
    </row>
    <row r="27" spans="1:8" ht="13.2" x14ac:dyDescent="0.25">
      <c r="A27" s="24" t="s">
        <v>79</v>
      </c>
      <c r="B27" s="11">
        <v>4675000</v>
      </c>
      <c r="C27" s="11">
        <v>5165000</v>
      </c>
      <c r="D27" s="11">
        <f t="shared" si="0"/>
        <v>9840000</v>
      </c>
      <c r="E27" s="11">
        <v>6018822.29</v>
      </c>
      <c r="F27" s="11">
        <v>5971013.3300000001</v>
      </c>
      <c r="G27" s="25">
        <f t="shared" si="1"/>
        <v>3821177.71</v>
      </c>
      <c r="H27" s="16">
        <v>3400</v>
      </c>
    </row>
    <row r="28" spans="1:8" ht="26.4" x14ac:dyDescent="0.25">
      <c r="A28" s="27" t="s">
        <v>80</v>
      </c>
      <c r="B28" s="11">
        <v>18495077.079999998</v>
      </c>
      <c r="C28" s="11">
        <v>3333698.94</v>
      </c>
      <c r="D28" s="11">
        <f t="shared" si="0"/>
        <v>21828776.02</v>
      </c>
      <c r="E28" s="11">
        <v>12732567.15</v>
      </c>
      <c r="F28" s="11">
        <v>12449821.699999999</v>
      </c>
      <c r="G28" s="25">
        <f t="shared" si="1"/>
        <v>9096208.8699999992</v>
      </c>
      <c r="H28" s="16">
        <v>3500</v>
      </c>
    </row>
    <row r="29" spans="1:8" ht="13.2" x14ac:dyDescent="0.25">
      <c r="A29" s="24" t="s">
        <v>81</v>
      </c>
      <c r="B29" s="11">
        <v>6069000</v>
      </c>
      <c r="C29" s="11">
        <v>439500</v>
      </c>
      <c r="D29" s="11">
        <f t="shared" si="0"/>
        <v>6508500</v>
      </c>
      <c r="E29" s="11">
        <v>4785435.7699999996</v>
      </c>
      <c r="F29" s="11">
        <v>4522231.7699999996</v>
      </c>
      <c r="G29" s="25">
        <f t="shared" si="1"/>
        <v>1723064.2300000004</v>
      </c>
      <c r="H29" s="16">
        <v>3600</v>
      </c>
    </row>
    <row r="30" spans="1:8" ht="13.2" x14ac:dyDescent="0.25">
      <c r="A30" s="24" t="s">
        <v>82</v>
      </c>
      <c r="B30" s="11">
        <v>1609183.9</v>
      </c>
      <c r="C30" s="11">
        <v>-265856</v>
      </c>
      <c r="D30" s="11">
        <f t="shared" si="0"/>
        <v>1343327.9</v>
      </c>
      <c r="E30" s="11">
        <v>165277.35999999999</v>
      </c>
      <c r="F30" s="11">
        <v>153860.78</v>
      </c>
      <c r="G30" s="25">
        <f t="shared" si="1"/>
        <v>1178050.54</v>
      </c>
      <c r="H30" s="16">
        <v>3700</v>
      </c>
    </row>
    <row r="31" spans="1:8" ht="13.2" x14ac:dyDescent="0.25">
      <c r="A31" s="24" t="s">
        <v>83</v>
      </c>
      <c r="B31" s="11">
        <v>7644930</v>
      </c>
      <c r="C31" s="11">
        <v>25500907.399999999</v>
      </c>
      <c r="D31" s="11">
        <f t="shared" si="0"/>
        <v>33145837.399999999</v>
      </c>
      <c r="E31" s="11">
        <v>11805585.960000001</v>
      </c>
      <c r="F31" s="11">
        <v>10970169.26</v>
      </c>
      <c r="G31" s="25">
        <f t="shared" si="1"/>
        <v>21340251.439999998</v>
      </c>
      <c r="H31" s="16">
        <v>3800</v>
      </c>
    </row>
    <row r="32" spans="1:8" ht="13.2" x14ac:dyDescent="0.25">
      <c r="A32" s="24" t="s">
        <v>18</v>
      </c>
      <c r="B32" s="11">
        <v>16757175.060000001</v>
      </c>
      <c r="C32" s="11">
        <v>580863.28</v>
      </c>
      <c r="D32" s="11">
        <f t="shared" si="0"/>
        <v>17338038.34</v>
      </c>
      <c r="E32" s="11">
        <v>12888373.310000001</v>
      </c>
      <c r="F32" s="11">
        <v>11127112.619999999</v>
      </c>
      <c r="G32" s="25">
        <f t="shared" si="1"/>
        <v>4449665.0299999993</v>
      </c>
      <c r="H32" s="16">
        <v>3900</v>
      </c>
    </row>
    <row r="33" spans="1:8" ht="13.2" x14ac:dyDescent="0.25">
      <c r="A33" s="22" t="s">
        <v>123</v>
      </c>
      <c r="B33" s="12">
        <f>SUM(B34:B42)</f>
        <v>103809485.37</v>
      </c>
      <c r="C33" s="12">
        <f>SUM(C34:C42)</f>
        <v>27038182.890000001</v>
      </c>
      <c r="D33" s="12">
        <f t="shared" si="0"/>
        <v>130847668.26000001</v>
      </c>
      <c r="E33" s="12">
        <f>SUM(E34:E42)</f>
        <v>100549248.16</v>
      </c>
      <c r="F33" s="12">
        <f>SUM(F34:F42)</f>
        <v>100387680.72</v>
      </c>
      <c r="G33" s="26">
        <f t="shared" si="1"/>
        <v>30298420.100000009</v>
      </c>
      <c r="H33" s="17">
        <v>0</v>
      </c>
    </row>
    <row r="34" spans="1:8" ht="13.2" x14ac:dyDescent="0.25">
      <c r="A34" s="24" t="s">
        <v>84</v>
      </c>
      <c r="B34" s="11">
        <v>1071225</v>
      </c>
      <c r="C34" s="11">
        <v>2208775</v>
      </c>
      <c r="D34" s="11">
        <f t="shared" si="0"/>
        <v>3280000</v>
      </c>
      <c r="E34" s="11">
        <v>3000000</v>
      </c>
      <c r="F34" s="11">
        <v>3000000</v>
      </c>
      <c r="G34" s="25">
        <f t="shared" si="1"/>
        <v>280000</v>
      </c>
      <c r="H34" s="16">
        <v>4100</v>
      </c>
    </row>
    <row r="35" spans="1:8" ht="13.2" x14ac:dyDescent="0.25">
      <c r="A35" s="24" t="s">
        <v>85</v>
      </c>
      <c r="B35" s="11">
        <v>70725888.870000005</v>
      </c>
      <c r="C35" s="11">
        <v>2000000</v>
      </c>
      <c r="D35" s="11">
        <f t="shared" si="0"/>
        <v>72725888.870000005</v>
      </c>
      <c r="E35" s="11">
        <v>71173388.870000005</v>
      </c>
      <c r="F35" s="11">
        <v>71173388.870000005</v>
      </c>
      <c r="G35" s="25">
        <f t="shared" si="1"/>
        <v>1552500</v>
      </c>
      <c r="H35" s="16">
        <v>4200</v>
      </c>
    </row>
    <row r="36" spans="1:8" ht="13.2" x14ac:dyDescent="0.25">
      <c r="A36" s="24" t="s">
        <v>86</v>
      </c>
      <c r="B36" s="11">
        <v>2500000</v>
      </c>
      <c r="C36" s="11">
        <v>16066285.529999999</v>
      </c>
      <c r="D36" s="11">
        <f t="shared" si="0"/>
        <v>18566285.530000001</v>
      </c>
      <c r="E36" s="11">
        <v>9187480.3200000003</v>
      </c>
      <c r="F36" s="11">
        <v>9187480.3200000003</v>
      </c>
      <c r="G36" s="25">
        <f t="shared" si="1"/>
        <v>9378805.2100000009</v>
      </c>
      <c r="H36" s="16">
        <v>4300</v>
      </c>
    </row>
    <row r="37" spans="1:8" ht="13.2" x14ac:dyDescent="0.25">
      <c r="A37" s="24" t="s">
        <v>87</v>
      </c>
      <c r="B37" s="11">
        <v>28912371.5</v>
      </c>
      <c r="C37" s="11">
        <v>6763122.3600000003</v>
      </c>
      <c r="D37" s="11">
        <f t="shared" si="0"/>
        <v>35675493.859999999</v>
      </c>
      <c r="E37" s="11">
        <v>17188378.969999999</v>
      </c>
      <c r="F37" s="11">
        <v>17026811.530000001</v>
      </c>
      <c r="G37" s="25">
        <f t="shared" si="1"/>
        <v>18487114.890000001</v>
      </c>
      <c r="H37" s="16">
        <v>4400</v>
      </c>
    </row>
    <row r="38" spans="1:8" ht="13.2" x14ac:dyDescent="0.25">
      <c r="A38" s="24" t="s">
        <v>39</v>
      </c>
      <c r="B38" s="11">
        <v>0</v>
      </c>
      <c r="C38" s="11">
        <v>0</v>
      </c>
      <c r="D38" s="11">
        <f t="shared" si="0"/>
        <v>0</v>
      </c>
      <c r="E38" s="11">
        <v>0</v>
      </c>
      <c r="F38" s="11">
        <v>0</v>
      </c>
      <c r="G38" s="25">
        <f t="shared" si="1"/>
        <v>0</v>
      </c>
      <c r="H38" s="16">
        <v>4500</v>
      </c>
    </row>
    <row r="39" spans="1:8" ht="26.4" x14ac:dyDescent="0.25">
      <c r="A39" s="27" t="s">
        <v>88</v>
      </c>
      <c r="B39" s="11">
        <v>600000</v>
      </c>
      <c r="C39" s="11">
        <v>0</v>
      </c>
      <c r="D39" s="11">
        <f t="shared" si="0"/>
        <v>600000</v>
      </c>
      <c r="E39" s="11">
        <v>0</v>
      </c>
      <c r="F39" s="11">
        <v>0</v>
      </c>
      <c r="G39" s="25">
        <f t="shared" si="1"/>
        <v>600000</v>
      </c>
      <c r="H39" s="16">
        <v>4600</v>
      </c>
    </row>
    <row r="40" spans="1:8" ht="13.2" x14ac:dyDescent="0.25">
      <c r="A40" s="24" t="s">
        <v>89</v>
      </c>
      <c r="B40" s="11">
        <v>0</v>
      </c>
      <c r="C40" s="11">
        <v>0</v>
      </c>
      <c r="D40" s="11">
        <f t="shared" si="0"/>
        <v>0</v>
      </c>
      <c r="E40" s="11">
        <v>0</v>
      </c>
      <c r="F40" s="11">
        <v>0</v>
      </c>
      <c r="G40" s="25">
        <f t="shared" si="1"/>
        <v>0</v>
      </c>
      <c r="H40" s="16">
        <v>4700</v>
      </c>
    </row>
    <row r="41" spans="1:8" ht="13.2" x14ac:dyDescent="0.25">
      <c r="A41" s="24" t="s">
        <v>35</v>
      </c>
      <c r="B41" s="11">
        <v>0</v>
      </c>
      <c r="C41" s="11">
        <v>0</v>
      </c>
      <c r="D41" s="11">
        <f t="shared" si="0"/>
        <v>0</v>
      </c>
      <c r="E41" s="11">
        <v>0</v>
      </c>
      <c r="F41" s="11">
        <v>0</v>
      </c>
      <c r="G41" s="25">
        <f t="shared" si="1"/>
        <v>0</v>
      </c>
      <c r="H41" s="16">
        <v>4800</v>
      </c>
    </row>
    <row r="42" spans="1:8" ht="13.2" x14ac:dyDescent="0.25">
      <c r="A42" s="24" t="s">
        <v>90</v>
      </c>
      <c r="B42" s="11">
        <v>0</v>
      </c>
      <c r="C42" s="11">
        <v>0</v>
      </c>
      <c r="D42" s="11">
        <f t="shared" si="0"/>
        <v>0</v>
      </c>
      <c r="E42" s="11">
        <v>0</v>
      </c>
      <c r="F42" s="11">
        <v>0</v>
      </c>
      <c r="G42" s="25">
        <f t="shared" si="1"/>
        <v>0</v>
      </c>
      <c r="H42" s="16">
        <v>4900</v>
      </c>
    </row>
    <row r="43" spans="1:8" ht="13.2" x14ac:dyDescent="0.25">
      <c r="A43" s="22" t="s">
        <v>124</v>
      </c>
      <c r="B43" s="12">
        <f>SUM(B44:B52)</f>
        <v>55691048.950000003</v>
      </c>
      <c r="C43" s="12">
        <f>SUM(C44:C52)</f>
        <v>58638018.670000002</v>
      </c>
      <c r="D43" s="12">
        <f t="shared" si="0"/>
        <v>114329067.62</v>
      </c>
      <c r="E43" s="12">
        <f>SUM(E44:E52)</f>
        <v>16233184.029999999</v>
      </c>
      <c r="F43" s="12">
        <f>SUM(F44:F52)</f>
        <v>14471450.809999999</v>
      </c>
      <c r="G43" s="26">
        <f t="shared" si="1"/>
        <v>98095883.590000004</v>
      </c>
      <c r="H43" s="17">
        <v>0</v>
      </c>
    </row>
    <row r="44" spans="1:8" ht="13.2" x14ac:dyDescent="0.25">
      <c r="A44" s="28" t="s">
        <v>91</v>
      </c>
      <c r="B44" s="11">
        <v>3511875</v>
      </c>
      <c r="C44" s="11">
        <v>3535011.15</v>
      </c>
      <c r="D44" s="11">
        <f t="shared" si="0"/>
        <v>7046886.1500000004</v>
      </c>
      <c r="E44" s="11">
        <v>3182339.71</v>
      </c>
      <c r="F44" s="11">
        <v>2841674.08</v>
      </c>
      <c r="G44" s="25">
        <f t="shared" si="1"/>
        <v>3864546.4400000004</v>
      </c>
      <c r="H44" s="16">
        <v>5100</v>
      </c>
    </row>
    <row r="45" spans="1:8" ht="13.2" x14ac:dyDescent="0.25">
      <c r="A45" s="24" t="s">
        <v>92</v>
      </c>
      <c r="B45" s="11">
        <v>3172379.7</v>
      </c>
      <c r="C45" s="11">
        <v>15838768.220000001</v>
      </c>
      <c r="D45" s="11">
        <f t="shared" si="0"/>
        <v>19011147.920000002</v>
      </c>
      <c r="E45" s="11">
        <v>416350.22</v>
      </c>
      <c r="F45" s="11">
        <v>416350.22</v>
      </c>
      <c r="G45" s="25">
        <f t="shared" si="1"/>
        <v>18594797.700000003</v>
      </c>
      <c r="H45" s="16">
        <v>5200</v>
      </c>
    </row>
    <row r="46" spans="1:8" ht="13.2" x14ac:dyDescent="0.25">
      <c r="A46" s="24" t="s">
        <v>93</v>
      </c>
      <c r="B46" s="11">
        <v>440875</v>
      </c>
      <c r="C46" s="11">
        <v>-350000</v>
      </c>
      <c r="D46" s="11">
        <f t="shared" si="0"/>
        <v>90875</v>
      </c>
      <c r="E46" s="11">
        <v>0</v>
      </c>
      <c r="F46" s="11">
        <v>0</v>
      </c>
      <c r="G46" s="25">
        <f t="shared" si="1"/>
        <v>90875</v>
      </c>
      <c r="H46" s="16">
        <v>5300</v>
      </c>
    </row>
    <row r="47" spans="1:8" ht="13.2" x14ac:dyDescent="0.25">
      <c r="A47" s="24" t="s">
        <v>94</v>
      </c>
      <c r="B47" s="11">
        <v>26157500</v>
      </c>
      <c r="C47" s="11">
        <v>19120000</v>
      </c>
      <c r="D47" s="11">
        <f t="shared" si="0"/>
        <v>45277500</v>
      </c>
      <c r="E47" s="11">
        <v>85500</v>
      </c>
      <c r="F47" s="11">
        <v>85500</v>
      </c>
      <c r="G47" s="25">
        <f t="shared" si="1"/>
        <v>45192000</v>
      </c>
      <c r="H47" s="16">
        <v>5400</v>
      </c>
    </row>
    <row r="48" spans="1:8" ht="13.2" x14ac:dyDescent="0.25">
      <c r="A48" s="24" t="s">
        <v>95</v>
      </c>
      <c r="B48" s="11">
        <v>5253709.25</v>
      </c>
      <c r="C48" s="11">
        <v>-2862405.25</v>
      </c>
      <c r="D48" s="11">
        <f t="shared" si="0"/>
        <v>2391304</v>
      </c>
      <c r="E48" s="11">
        <v>1391304</v>
      </c>
      <c r="F48" s="11">
        <v>1391304</v>
      </c>
      <c r="G48" s="25">
        <f t="shared" si="1"/>
        <v>1000000</v>
      </c>
      <c r="H48" s="16">
        <v>5500</v>
      </c>
    </row>
    <row r="49" spans="1:8" ht="13.2" x14ac:dyDescent="0.25">
      <c r="A49" s="24" t="s">
        <v>96</v>
      </c>
      <c r="B49" s="11">
        <v>15532950</v>
      </c>
      <c r="C49" s="11">
        <v>19778404.550000001</v>
      </c>
      <c r="D49" s="11">
        <f t="shared" si="0"/>
        <v>35311354.549999997</v>
      </c>
      <c r="E49" s="11">
        <v>9157690.0999999996</v>
      </c>
      <c r="F49" s="11">
        <v>7736622.5099999998</v>
      </c>
      <c r="G49" s="25">
        <f t="shared" si="1"/>
        <v>26153664.449999996</v>
      </c>
      <c r="H49" s="16">
        <v>5600</v>
      </c>
    </row>
    <row r="50" spans="1:8" ht="13.2" x14ac:dyDescent="0.25">
      <c r="A50" s="24" t="s">
        <v>97</v>
      </c>
      <c r="B50" s="11">
        <v>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25">
        <f t="shared" si="1"/>
        <v>0</v>
      </c>
      <c r="H50" s="16">
        <v>5700</v>
      </c>
    </row>
    <row r="51" spans="1:8" ht="13.2" x14ac:dyDescent="0.25">
      <c r="A51" s="24" t="s">
        <v>98</v>
      </c>
      <c r="B51" s="11">
        <v>1000000</v>
      </c>
      <c r="C51" s="11">
        <v>4000000</v>
      </c>
      <c r="D51" s="11">
        <f t="shared" si="0"/>
        <v>5000000</v>
      </c>
      <c r="E51" s="11">
        <v>2000000</v>
      </c>
      <c r="F51" s="11">
        <v>2000000</v>
      </c>
      <c r="G51" s="25">
        <f t="shared" si="1"/>
        <v>3000000</v>
      </c>
      <c r="H51" s="16">
        <v>5800</v>
      </c>
    </row>
    <row r="52" spans="1:8" ht="13.2" x14ac:dyDescent="0.25">
      <c r="A52" s="24" t="s">
        <v>99</v>
      </c>
      <c r="B52" s="11">
        <v>621760</v>
      </c>
      <c r="C52" s="11">
        <v>-421760</v>
      </c>
      <c r="D52" s="11">
        <f t="shared" si="0"/>
        <v>200000</v>
      </c>
      <c r="E52" s="11">
        <v>0</v>
      </c>
      <c r="F52" s="11">
        <v>0</v>
      </c>
      <c r="G52" s="25">
        <f t="shared" si="1"/>
        <v>200000</v>
      </c>
      <c r="H52" s="16">
        <v>5900</v>
      </c>
    </row>
    <row r="53" spans="1:8" ht="13.2" x14ac:dyDescent="0.25">
      <c r="A53" s="22" t="s">
        <v>60</v>
      </c>
      <c r="B53" s="12">
        <f>SUM(B54:B56)</f>
        <v>79211657.310000002</v>
      </c>
      <c r="C53" s="12">
        <f>SUM(C54:C56)</f>
        <v>385401771.54000002</v>
      </c>
      <c r="D53" s="12">
        <f t="shared" si="0"/>
        <v>464613428.85000002</v>
      </c>
      <c r="E53" s="12">
        <f>SUM(E54:E56)</f>
        <v>148230560.94999999</v>
      </c>
      <c r="F53" s="12">
        <f>SUM(F54:F56)</f>
        <v>146150186.38999999</v>
      </c>
      <c r="G53" s="26">
        <f t="shared" si="1"/>
        <v>316382867.90000004</v>
      </c>
      <c r="H53" s="17">
        <v>0</v>
      </c>
    </row>
    <row r="54" spans="1:8" ht="13.2" x14ac:dyDescent="0.25">
      <c r="A54" s="24" t="s">
        <v>100</v>
      </c>
      <c r="B54" s="11">
        <v>79211657.310000002</v>
      </c>
      <c r="C54" s="11">
        <v>353091167.66000003</v>
      </c>
      <c r="D54" s="11">
        <f t="shared" si="0"/>
        <v>432302824.97000003</v>
      </c>
      <c r="E54" s="11">
        <v>143566907.69999999</v>
      </c>
      <c r="F54" s="11">
        <v>141486533.13999999</v>
      </c>
      <c r="G54" s="25">
        <f t="shared" si="1"/>
        <v>288735917.27000004</v>
      </c>
      <c r="H54" s="16">
        <v>6100</v>
      </c>
    </row>
    <row r="55" spans="1:8" ht="13.2" x14ac:dyDescent="0.25">
      <c r="A55" s="24" t="s">
        <v>101</v>
      </c>
      <c r="B55" s="11">
        <v>0</v>
      </c>
      <c r="C55" s="11">
        <v>32310603.879999999</v>
      </c>
      <c r="D55" s="11">
        <f t="shared" si="0"/>
        <v>32310603.879999999</v>
      </c>
      <c r="E55" s="11">
        <v>4663653.25</v>
      </c>
      <c r="F55" s="11">
        <v>4663653.25</v>
      </c>
      <c r="G55" s="25">
        <f t="shared" si="1"/>
        <v>27646950.629999999</v>
      </c>
      <c r="H55" s="16">
        <v>6200</v>
      </c>
    </row>
    <row r="56" spans="1:8" ht="13.2" x14ac:dyDescent="0.25">
      <c r="A56" s="24" t="s">
        <v>102</v>
      </c>
      <c r="B56" s="11">
        <v>0</v>
      </c>
      <c r="C56" s="11">
        <v>0</v>
      </c>
      <c r="D56" s="11">
        <f t="shared" si="0"/>
        <v>0</v>
      </c>
      <c r="E56" s="11">
        <v>0</v>
      </c>
      <c r="F56" s="11">
        <v>0</v>
      </c>
      <c r="G56" s="25">
        <f t="shared" si="1"/>
        <v>0</v>
      </c>
      <c r="H56" s="16">
        <v>6300</v>
      </c>
    </row>
    <row r="57" spans="1:8" ht="13.2" x14ac:dyDescent="0.25">
      <c r="A57" s="22" t="s">
        <v>125</v>
      </c>
      <c r="B57" s="12">
        <f>SUM(B58:B64)</f>
        <v>4791750</v>
      </c>
      <c r="C57" s="12">
        <f>SUM(C58:C64)</f>
        <v>3356060</v>
      </c>
      <c r="D57" s="12">
        <f t="shared" si="0"/>
        <v>8147810</v>
      </c>
      <c r="E57" s="12">
        <f>SUM(E58:E64)</f>
        <v>0</v>
      </c>
      <c r="F57" s="12">
        <f>SUM(F58:F64)</f>
        <v>0</v>
      </c>
      <c r="G57" s="26">
        <f t="shared" si="1"/>
        <v>8147810</v>
      </c>
      <c r="H57" s="17">
        <v>0</v>
      </c>
    </row>
    <row r="58" spans="1:8" ht="13.2" x14ac:dyDescent="0.25">
      <c r="A58" s="24" t="s">
        <v>103</v>
      </c>
      <c r="B58" s="11">
        <v>0</v>
      </c>
      <c r="C58" s="11">
        <v>0</v>
      </c>
      <c r="D58" s="11">
        <f t="shared" si="0"/>
        <v>0</v>
      </c>
      <c r="E58" s="11">
        <v>0</v>
      </c>
      <c r="F58" s="11">
        <v>0</v>
      </c>
      <c r="G58" s="25">
        <f t="shared" si="1"/>
        <v>0</v>
      </c>
      <c r="H58" s="16">
        <v>7100</v>
      </c>
    </row>
    <row r="59" spans="1:8" ht="13.2" x14ac:dyDescent="0.25">
      <c r="A59" s="24" t="s">
        <v>104</v>
      </c>
      <c r="B59" s="11">
        <v>0</v>
      </c>
      <c r="C59" s="11">
        <v>0</v>
      </c>
      <c r="D59" s="11">
        <f t="shared" si="0"/>
        <v>0</v>
      </c>
      <c r="E59" s="11">
        <v>0</v>
      </c>
      <c r="F59" s="11">
        <v>0</v>
      </c>
      <c r="G59" s="25">
        <f t="shared" si="1"/>
        <v>0</v>
      </c>
      <c r="H59" s="16">
        <v>7200</v>
      </c>
    </row>
    <row r="60" spans="1:8" ht="13.2" x14ac:dyDescent="0.25">
      <c r="A60" s="24" t="s">
        <v>105</v>
      </c>
      <c r="B60" s="11">
        <v>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25">
        <f t="shared" si="1"/>
        <v>0</v>
      </c>
      <c r="H60" s="16">
        <v>7300</v>
      </c>
    </row>
    <row r="61" spans="1:8" ht="13.2" x14ac:dyDescent="0.25">
      <c r="A61" s="24" t="s">
        <v>106</v>
      </c>
      <c r="B61" s="11">
        <v>0</v>
      </c>
      <c r="C61" s="11">
        <v>0</v>
      </c>
      <c r="D61" s="11">
        <f t="shared" si="0"/>
        <v>0</v>
      </c>
      <c r="E61" s="11">
        <v>0</v>
      </c>
      <c r="F61" s="11">
        <v>0</v>
      </c>
      <c r="G61" s="25">
        <f t="shared" si="1"/>
        <v>0</v>
      </c>
      <c r="H61" s="16">
        <v>7400</v>
      </c>
    </row>
    <row r="62" spans="1:8" ht="13.2" x14ac:dyDescent="0.25">
      <c r="A62" s="24" t="s">
        <v>107</v>
      </c>
      <c r="B62" s="11">
        <v>0</v>
      </c>
      <c r="C62" s="11">
        <v>0</v>
      </c>
      <c r="D62" s="11">
        <f t="shared" si="0"/>
        <v>0</v>
      </c>
      <c r="E62" s="11">
        <v>0</v>
      </c>
      <c r="F62" s="11">
        <v>0</v>
      </c>
      <c r="G62" s="25">
        <f t="shared" si="1"/>
        <v>0</v>
      </c>
      <c r="H62" s="16">
        <v>7500</v>
      </c>
    </row>
    <row r="63" spans="1:8" ht="13.2" x14ac:dyDescent="0.25">
      <c r="A63" s="24" t="s">
        <v>108</v>
      </c>
      <c r="B63" s="11">
        <v>0</v>
      </c>
      <c r="C63" s="11">
        <v>0</v>
      </c>
      <c r="D63" s="11">
        <f t="shared" si="0"/>
        <v>0</v>
      </c>
      <c r="E63" s="11">
        <v>0</v>
      </c>
      <c r="F63" s="11">
        <v>0</v>
      </c>
      <c r="G63" s="25">
        <f t="shared" si="1"/>
        <v>0</v>
      </c>
      <c r="H63" s="16">
        <v>7600</v>
      </c>
    </row>
    <row r="64" spans="1:8" ht="26.4" x14ac:dyDescent="0.25">
      <c r="A64" s="27" t="s">
        <v>109</v>
      </c>
      <c r="B64" s="11">
        <v>4791750</v>
      </c>
      <c r="C64" s="11">
        <v>3356060</v>
      </c>
      <c r="D64" s="11">
        <f t="shared" si="0"/>
        <v>8147810</v>
      </c>
      <c r="E64" s="11">
        <v>0</v>
      </c>
      <c r="F64" s="11">
        <v>0</v>
      </c>
      <c r="G64" s="25">
        <f t="shared" si="1"/>
        <v>8147810</v>
      </c>
      <c r="H64" s="16">
        <v>7900</v>
      </c>
    </row>
    <row r="65" spans="1:8" ht="13.2" x14ac:dyDescent="0.25">
      <c r="A65" s="22" t="s">
        <v>126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26">
        <f t="shared" si="1"/>
        <v>0</v>
      </c>
      <c r="H65" s="17">
        <v>0</v>
      </c>
    </row>
    <row r="66" spans="1:8" ht="13.2" x14ac:dyDescent="0.25">
      <c r="A66" s="24" t="s">
        <v>36</v>
      </c>
      <c r="B66" s="11">
        <v>0</v>
      </c>
      <c r="C66" s="11">
        <v>0</v>
      </c>
      <c r="D66" s="11">
        <f t="shared" si="0"/>
        <v>0</v>
      </c>
      <c r="E66" s="11">
        <v>0</v>
      </c>
      <c r="F66" s="11">
        <v>0</v>
      </c>
      <c r="G66" s="25">
        <f t="shared" si="1"/>
        <v>0</v>
      </c>
      <c r="H66" s="16">
        <v>8100</v>
      </c>
    </row>
    <row r="67" spans="1:8" ht="13.2" x14ac:dyDescent="0.25">
      <c r="A67" s="24" t="s">
        <v>37</v>
      </c>
      <c r="B67" s="11">
        <v>0</v>
      </c>
      <c r="C67" s="11">
        <v>0</v>
      </c>
      <c r="D67" s="11">
        <f t="shared" si="0"/>
        <v>0</v>
      </c>
      <c r="E67" s="11">
        <v>0</v>
      </c>
      <c r="F67" s="11">
        <v>0</v>
      </c>
      <c r="G67" s="25">
        <f t="shared" si="1"/>
        <v>0</v>
      </c>
      <c r="H67" s="16">
        <v>8300</v>
      </c>
    </row>
    <row r="68" spans="1:8" ht="13.2" x14ac:dyDescent="0.25">
      <c r="A68" s="24" t="s">
        <v>38</v>
      </c>
      <c r="B68" s="11">
        <v>0</v>
      </c>
      <c r="C68" s="11">
        <v>0</v>
      </c>
      <c r="D68" s="11">
        <f t="shared" si="0"/>
        <v>0</v>
      </c>
      <c r="E68" s="11">
        <v>0</v>
      </c>
      <c r="F68" s="11">
        <v>0</v>
      </c>
      <c r="G68" s="25">
        <f t="shared" si="1"/>
        <v>0</v>
      </c>
      <c r="H68" s="16">
        <v>8500</v>
      </c>
    </row>
    <row r="69" spans="1:8" ht="13.2" x14ac:dyDescent="0.25">
      <c r="A69" s="22" t="s">
        <v>61</v>
      </c>
      <c r="B69" s="12">
        <f>SUM(B70:B76)</f>
        <v>18272000.009999998</v>
      </c>
      <c r="C69" s="12">
        <f>SUM(C70:C76)</f>
        <v>0</v>
      </c>
      <c r="D69" s="12">
        <f t="shared" si="0"/>
        <v>18272000.009999998</v>
      </c>
      <c r="E69" s="12">
        <f>SUM(E70:E76)</f>
        <v>16328214.010000002</v>
      </c>
      <c r="F69" s="12">
        <f>SUM(F70:F76)</f>
        <v>16328214.010000002</v>
      </c>
      <c r="G69" s="26">
        <f t="shared" si="1"/>
        <v>1943785.9999999963</v>
      </c>
      <c r="H69" s="17">
        <v>0</v>
      </c>
    </row>
    <row r="70" spans="1:8" ht="13.2" x14ac:dyDescent="0.25">
      <c r="A70" s="24" t="s">
        <v>110</v>
      </c>
      <c r="B70" s="11">
        <v>9500000.0099999998</v>
      </c>
      <c r="C70" s="11">
        <v>0</v>
      </c>
      <c r="D70" s="11">
        <f t="shared" ref="D70:D76" si="2">B70+C70</f>
        <v>9500000.0099999998</v>
      </c>
      <c r="E70" s="11">
        <v>8406946.5600000005</v>
      </c>
      <c r="F70" s="11">
        <v>8406946.5600000005</v>
      </c>
      <c r="G70" s="25">
        <f t="shared" ref="G70:G76" si="3">D70-E70</f>
        <v>1093053.4499999993</v>
      </c>
      <c r="H70" s="16">
        <v>9100</v>
      </c>
    </row>
    <row r="71" spans="1:8" ht="13.2" x14ac:dyDescent="0.25">
      <c r="A71" s="24" t="s">
        <v>111</v>
      </c>
      <c r="B71" s="11">
        <v>8772000</v>
      </c>
      <c r="C71" s="11">
        <v>0</v>
      </c>
      <c r="D71" s="11">
        <f t="shared" si="2"/>
        <v>8772000</v>
      </c>
      <c r="E71" s="11">
        <v>7921267.4500000002</v>
      </c>
      <c r="F71" s="11">
        <v>7921267.4500000002</v>
      </c>
      <c r="G71" s="25">
        <f t="shared" si="3"/>
        <v>850732.54999999981</v>
      </c>
      <c r="H71" s="16">
        <v>9200</v>
      </c>
    </row>
    <row r="72" spans="1:8" ht="13.2" x14ac:dyDescent="0.25">
      <c r="A72" s="24" t="s">
        <v>112</v>
      </c>
      <c r="B72" s="11">
        <v>0</v>
      </c>
      <c r="C72" s="11">
        <v>0</v>
      </c>
      <c r="D72" s="11">
        <f t="shared" si="2"/>
        <v>0</v>
      </c>
      <c r="E72" s="11">
        <v>0</v>
      </c>
      <c r="F72" s="11">
        <v>0</v>
      </c>
      <c r="G72" s="25">
        <f t="shared" si="3"/>
        <v>0</v>
      </c>
      <c r="H72" s="16">
        <v>9300</v>
      </c>
    </row>
    <row r="73" spans="1:8" ht="13.2" x14ac:dyDescent="0.25">
      <c r="A73" s="24" t="s">
        <v>113</v>
      </c>
      <c r="B73" s="11">
        <v>0</v>
      </c>
      <c r="C73" s="11">
        <v>0</v>
      </c>
      <c r="D73" s="11">
        <f t="shared" si="2"/>
        <v>0</v>
      </c>
      <c r="E73" s="11">
        <v>0</v>
      </c>
      <c r="F73" s="11">
        <v>0</v>
      </c>
      <c r="G73" s="25">
        <f t="shared" si="3"/>
        <v>0</v>
      </c>
      <c r="H73" s="16">
        <v>9400</v>
      </c>
    </row>
    <row r="74" spans="1:8" ht="13.2" x14ac:dyDescent="0.25">
      <c r="A74" s="24" t="s">
        <v>114</v>
      </c>
      <c r="B74" s="11">
        <v>0</v>
      </c>
      <c r="C74" s="11">
        <v>0</v>
      </c>
      <c r="D74" s="11">
        <f t="shared" si="2"/>
        <v>0</v>
      </c>
      <c r="E74" s="11">
        <v>0</v>
      </c>
      <c r="F74" s="11">
        <v>0</v>
      </c>
      <c r="G74" s="25">
        <f t="shared" si="3"/>
        <v>0</v>
      </c>
      <c r="H74" s="16">
        <v>9500</v>
      </c>
    </row>
    <row r="75" spans="1:8" ht="13.2" x14ac:dyDescent="0.25">
      <c r="A75" s="24" t="s">
        <v>115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25">
        <f t="shared" si="3"/>
        <v>0</v>
      </c>
      <c r="H75" s="16">
        <v>9600</v>
      </c>
    </row>
    <row r="76" spans="1:8" ht="13.2" x14ac:dyDescent="0.25">
      <c r="A76" s="29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30">
        <f t="shared" si="3"/>
        <v>0</v>
      </c>
      <c r="H76" s="16">
        <v>9900</v>
      </c>
    </row>
    <row r="77" spans="1:8" ht="13.8" thickBot="1" x14ac:dyDescent="0.3">
      <c r="A77" s="31" t="s">
        <v>50</v>
      </c>
      <c r="B77" s="32">
        <f t="shared" ref="B77:G77" si="4">SUM(B5+B13+B23+B33+B43+B53+B57+B65+B69)</f>
        <v>876250277.58000016</v>
      </c>
      <c r="C77" s="32">
        <f t="shared" si="4"/>
        <v>575551432.61000001</v>
      </c>
      <c r="D77" s="32">
        <f t="shared" si="4"/>
        <v>1451801710.1900001</v>
      </c>
      <c r="E77" s="32">
        <f t="shared" si="4"/>
        <v>838265180.9599998</v>
      </c>
      <c r="F77" s="32">
        <f t="shared" si="4"/>
        <v>809811823.58000004</v>
      </c>
      <c r="G77" s="33">
        <f t="shared" si="4"/>
        <v>613536529.23000002</v>
      </c>
      <c r="H77" s="4"/>
    </row>
    <row r="78" spans="1:8" x14ac:dyDescent="0.2">
      <c r="H78" s="4"/>
    </row>
    <row r="79" spans="1:8" x14ac:dyDescent="0.2">
      <c r="A79" s="1" t="s">
        <v>120</v>
      </c>
      <c r="H79" s="4"/>
    </row>
    <row r="80" spans="1:8" x14ac:dyDescent="0.2">
      <c r="H80" s="4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1496062992125984" right="0.11811023622047245" top="0.74803149606299213" bottom="0.5511811023622047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5.7109375" style="1" customWidth="1"/>
    <col min="2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2.4" customHeight="1" x14ac:dyDescent="0.2">
      <c r="A1" s="59" t="s">
        <v>129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9" t="s">
        <v>119</v>
      </c>
    </row>
    <row r="5" spans="1:7" ht="13.2" x14ac:dyDescent="0.25">
      <c r="A5" s="34" t="s">
        <v>0</v>
      </c>
      <c r="B5" s="35">
        <v>726055821.30999994</v>
      </c>
      <c r="C5" s="35">
        <v>127384123.69</v>
      </c>
      <c r="D5" s="35">
        <f>B5+C5</f>
        <v>853439945</v>
      </c>
      <c r="E5" s="35">
        <v>665220489.41999996</v>
      </c>
      <c r="F5" s="35">
        <v>640609239.82000005</v>
      </c>
      <c r="G5" s="35">
        <f>D5-E5</f>
        <v>188219455.58000004</v>
      </c>
    </row>
    <row r="6" spans="1:7" ht="13.2" x14ac:dyDescent="0.25">
      <c r="A6" s="34" t="s">
        <v>1</v>
      </c>
      <c r="B6" s="35">
        <v>140694456.25999999</v>
      </c>
      <c r="C6" s="35">
        <v>448167308.92000002</v>
      </c>
      <c r="D6" s="35">
        <f>B6+C6</f>
        <v>588861765.18000007</v>
      </c>
      <c r="E6" s="35">
        <v>164637744.97999999</v>
      </c>
      <c r="F6" s="35">
        <v>160795637.19999999</v>
      </c>
      <c r="G6" s="35">
        <f>D6-E6</f>
        <v>424224020.20000005</v>
      </c>
    </row>
    <row r="7" spans="1:7" ht="26.4" x14ac:dyDescent="0.25">
      <c r="A7" s="38" t="s">
        <v>2</v>
      </c>
      <c r="B7" s="35">
        <v>9500000.0099999998</v>
      </c>
      <c r="C7" s="35">
        <v>0</v>
      </c>
      <c r="D7" s="35">
        <f>B7+C7</f>
        <v>9500000.0099999998</v>
      </c>
      <c r="E7" s="35">
        <v>8406946.5600000005</v>
      </c>
      <c r="F7" s="35">
        <v>8406946.5600000005</v>
      </c>
      <c r="G7" s="35">
        <f>D7-E7</f>
        <v>1093053.4499999993</v>
      </c>
    </row>
    <row r="8" spans="1:7" ht="13.2" x14ac:dyDescent="0.25">
      <c r="A8" s="34" t="s">
        <v>39</v>
      </c>
      <c r="B8" s="35">
        <v>0</v>
      </c>
      <c r="C8" s="35">
        <v>0</v>
      </c>
      <c r="D8" s="35">
        <f>B8+C8</f>
        <v>0</v>
      </c>
      <c r="E8" s="35">
        <v>0</v>
      </c>
      <c r="F8" s="35">
        <v>0</v>
      </c>
      <c r="G8" s="35">
        <f>D8-E8</f>
        <v>0</v>
      </c>
    </row>
    <row r="9" spans="1:7" ht="13.2" x14ac:dyDescent="0.25">
      <c r="A9" s="36" t="s">
        <v>36</v>
      </c>
      <c r="B9" s="37">
        <v>0</v>
      </c>
      <c r="C9" s="37">
        <v>0</v>
      </c>
      <c r="D9" s="37">
        <f>B9+C9</f>
        <v>0</v>
      </c>
      <c r="E9" s="37">
        <v>0</v>
      </c>
      <c r="F9" s="37">
        <v>0</v>
      </c>
      <c r="G9" s="37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575551432.61000001</v>
      </c>
      <c r="D10" s="15">
        <f t="shared" si="0"/>
        <v>1451801710.1900001</v>
      </c>
      <c r="E10" s="15">
        <f t="shared" si="0"/>
        <v>838265180.95999992</v>
      </c>
      <c r="F10" s="15">
        <f t="shared" si="0"/>
        <v>809811823.57999992</v>
      </c>
      <c r="G10" s="15">
        <f t="shared" si="0"/>
        <v>613536529.23000014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58.85546875" style="1" customWidth="1"/>
    <col min="2" max="2" width="17.7109375" style="1" bestFit="1" customWidth="1"/>
    <col min="3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6.599999999999994" customHeight="1" x14ac:dyDescent="0.2">
      <c r="A1" s="59" t="s">
        <v>162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3"/>
      <c r="B5" s="44"/>
      <c r="C5" s="44"/>
      <c r="D5" s="44"/>
      <c r="E5" s="44"/>
      <c r="F5" s="44"/>
      <c r="G5" s="44"/>
    </row>
    <row r="6" spans="1:7" ht="13.2" x14ac:dyDescent="0.25">
      <c r="A6" s="45" t="s">
        <v>130</v>
      </c>
      <c r="B6" s="11">
        <v>16057703.449999999</v>
      </c>
      <c r="C6" s="11">
        <v>45478.75</v>
      </c>
      <c r="D6" s="11">
        <f>B6+C6</f>
        <v>16103182.199999999</v>
      </c>
      <c r="E6" s="11">
        <v>15721128.84</v>
      </c>
      <c r="F6" s="11">
        <v>15222084.27</v>
      </c>
      <c r="G6" s="11">
        <f>D6-E6</f>
        <v>382053.3599999994</v>
      </c>
    </row>
    <row r="7" spans="1:7" ht="13.2" x14ac:dyDescent="0.25">
      <c r="A7" s="45" t="s">
        <v>131</v>
      </c>
      <c r="B7" s="11">
        <v>27749063.43</v>
      </c>
      <c r="C7" s="11">
        <v>29780019.25</v>
      </c>
      <c r="D7" s="11">
        <f t="shared" ref="D7:D12" si="0">B7+C7</f>
        <v>57529082.68</v>
      </c>
      <c r="E7" s="11">
        <v>29183008.170000002</v>
      </c>
      <c r="F7" s="11">
        <v>28155672.800000001</v>
      </c>
      <c r="G7" s="11">
        <f t="shared" ref="G7:G12" si="1">D7-E7</f>
        <v>28346074.509999998</v>
      </c>
    </row>
    <row r="8" spans="1:7" ht="13.2" x14ac:dyDescent="0.25">
      <c r="A8" s="45" t="s">
        <v>132</v>
      </c>
      <c r="B8" s="11">
        <v>18438068.059999999</v>
      </c>
      <c r="C8" s="11">
        <v>61092.97</v>
      </c>
      <c r="D8" s="11">
        <f t="shared" si="0"/>
        <v>18499161.029999997</v>
      </c>
      <c r="E8" s="11">
        <v>13151156.84</v>
      </c>
      <c r="F8" s="11">
        <v>12936855.859999999</v>
      </c>
      <c r="G8" s="11">
        <f t="shared" si="1"/>
        <v>5348004.1899999976</v>
      </c>
    </row>
    <row r="9" spans="1:7" ht="13.2" x14ac:dyDescent="0.25">
      <c r="A9" s="45" t="s">
        <v>133</v>
      </c>
      <c r="B9" s="11">
        <v>7505905.4100000001</v>
      </c>
      <c r="C9" s="11">
        <v>159296.91</v>
      </c>
      <c r="D9" s="11">
        <f t="shared" si="0"/>
        <v>7665202.3200000003</v>
      </c>
      <c r="E9" s="11">
        <v>5915204.1299999999</v>
      </c>
      <c r="F9" s="11">
        <v>5732759.2999999998</v>
      </c>
      <c r="G9" s="11">
        <f t="shared" si="1"/>
        <v>1749998.1900000004</v>
      </c>
    </row>
    <row r="10" spans="1:7" ht="13.2" x14ac:dyDescent="0.25">
      <c r="A10" s="45" t="s">
        <v>134</v>
      </c>
      <c r="B10" s="11">
        <v>15395495.27</v>
      </c>
      <c r="C10" s="11">
        <v>302209.46999999997</v>
      </c>
      <c r="D10" s="11">
        <f t="shared" si="0"/>
        <v>15697704.74</v>
      </c>
      <c r="E10" s="11">
        <v>6232347.7000000002</v>
      </c>
      <c r="F10" s="11">
        <v>6051389.9900000002</v>
      </c>
      <c r="G10" s="11">
        <f t="shared" si="1"/>
        <v>9465357.0399999991</v>
      </c>
    </row>
    <row r="11" spans="1:7" ht="13.2" x14ac:dyDescent="0.25">
      <c r="A11" s="45" t="s">
        <v>135</v>
      </c>
      <c r="B11" s="11">
        <v>891738.76</v>
      </c>
      <c r="C11" s="11">
        <v>20222.89</v>
      </c>
      <c r="D11" s="11">
        <f t="shared" si="0"/>
        <v>911961.65</v>
      </c>
      <c r="E11" s="11">
        <v>776444.15</v>
      </c>
      <c r="F11" s="11">
        <v>751729.49</v>
      </c>
      <c r="G11" s="11">
        <f t="shared" si="1"/>
        <v>135517.5</v>
      </c>
    </row>
    <row r="12" spans="1:7" ht="13.2" x14ac:dyDescent="0.25">
      <c r="A12" s="45" t="s">
        <v>136</v>
      </c>
      <c r="B12" s="11">
        <v>60950042.640000001</v>
      </c>
      <c r="C12" s="11">
        <v>34941617.759999998</v>
      </c>
      <c r="D12" s="11">
        <f t="shared" si="0"/>
        <v>95891660.400000006</v>
      </c>
      <c r="E12" s="11">
        <v>81492965.329999998</v>
      </c>
      <c r="F12" s="11">
        <v>78615668.980000004</v>
      </c>
      <c r="G12" s="11">
        <f t="shared" si="1"/>
        <v>14398695.070000008</v>
      </c>
    </row>
    <row r="13" spans="1:7" ht="13.2" x14ac:dyDescent="0.25">
      <c r="A13" s="45" t="s">
        <v>137</v>
      </c>
      <c r="B13" s="11">
        <v>4273598.8</v>
      </c>
      <c r="C13" s="11">
        <v>72385.679999999993</v>
      </c>
      <c r="D13" s="11">
        <f t="shared" ref="D13" si="2">B13+C13</f>
        <v>4345984.4799999995</v>
      </c>
      <c r="E13" s="11">
        <v>4002105.27</v>
      </c>
      <c r="F13" s="11">
        <v>3883133.82</v>
      </c>
      <c r="G13" s="11">
        <f t="shared" ref="G13" si="3">D13-E13</f>
        <v>343879.2099999995</v>
      </c>
    </row>
    <row r="14" spans="1:7" ht="13.2" x14ac:dyDescent="0.25">
      <c r="A14" s="45" t="s">
        <v>138</v>
      </c>
      <c r="B14" s="11">
        <v>127598922.01000001</v>
      </c>
      <c r="C14" s="11">
        <v>-35183744.590000004</v>
      </c>
      <c r="D14" s="11">
        <f t="shared" ref="D14" si="4">B14+C14</f>
        <v>92415177.420000002</v>
      </c>
      <c r="E14" s="11">
        <v>78616437.590000004</v>
      </c>
      <c r="F14" s="11">
        <v>77027762.209999993</v>
      </c>
      <c r="G14" s="11">
        <f t="shared" ref="G14" si="5">D14-E14</f>
        <v>13798739.829999998</v>
      </c>
    </row>
    <row r="15" spans="1:7" ht="13.2" x14ac:dyDescent="0.25">
      <c r="A15" s="45" t="s">
        <v>139</v>
      </c>
      <c r="B15" s="11">
        <v>13800998.869999999</v>
      </c>
      <c r="C15" s="11">
        <v>11405635.800000001</v>
      </c>
      <c r="D15" s="11">
        <f t="shared" ref="D15" si="6">B15+C15</f>
        <v>25206634.670000002</v>
      </c>
      <c r="E15" s="11">
        <v>13741245.060000001</v>
      </c>
      <c r="F15" s="11">
        <v>13243844.15</v>
      </c>
      <c r="G15" s="11">
        <f t="shared" ref="G15" si="7">D15-E15</f>
        <v>11465389.610000001</v>
      </c>
    </row>
    <row r="16" spans="1:7" ht="13.2" x14ac:dyDescent="0.25">
      <c r="A16" s="45" t="s">
        <v>140</v>
      </c>
      <c r="B16" s="11">
        <v>40391014.829999998</v>
      </c>
      <c r="C16" s="11">
        <v>27968702.510000002</v>
      </c>
      <c r="D16" s="11">
        <f t="shared" ref="D16" si="8">B16+C16</f>
        <v>68359717.340000004</v>
      </c>
      <c r="E16" s="11">
        <v>36227634.840000004</v>
      </c>
      <c r="F16" s="11">
        <v>35367156.189999998</v>
      </c>
      <c r="G16" s="11">
        <f t="shared" ref="G16" si="9">D16-E16</f>
        <v>32132082.5</v>
      </c>
    </row>
    <row r="17" spans="1:7" ht="13.2" x14ac:dyDescent="0.25">
      <c r="A17" s="45" t="s">
        <v>141</v>
      </c>
      <c r="B17" s="11">
        <v>11463764.380000001</v>
      </c>
      <c r="C17" s="11">
        <v>1781439.03</v>
      </c>
      <c r="D17" s="11">
        <f t="shared" ref="D17" si="10">B17+C17</f>
        <v>13245203.41</v>
      </c>
      <c r="E17" s="11">
        <v>10529805.24</v>
      </c>
      <c r="F17" s="11">
        <v>10162777.83</v>
      </c>
      <c r="G17" s="11">
        <f t="shared" ref="G17" si="11">D17-E17</f>
        <v>2715398.17</v>
      </c>
    </row>
    <row r="18" spans="1:7" ht="13.2" x14ac:dyDescent="0.25">
      <c r="A18" s="45" t="s">
        <v>142</v>
      </c>
      <c r="B18" s="11">
        <v>56034606.340000004</v>
      </c>
      <c r="C18" s="11">
        <v>19523630.41</v>
      </c>
      <c r="D18" s="11">
        <f t="shared" ref="D18" si="12">B18+C18</f>
        <v>75558236.75</v>
      </c>
      <c r="E18" s="11">
        <v>41294491.039999999</v>
      </c>
      <c r="F18" s="11">
        <v>38869991.200000003</v>
      </c>
      <c r="G18" s="11">
        <f t="shared" ref="G18" si="13">D18-E18</f>
        <v>34263745.710000001</v>
      </c>
    </row>
    <row r="19" spans="1:7" ht="13.2" x14ac:dyDescent="0.25">
      <c r="A19" s="45" t="s">
        <v>143</v>
      </c>
      <c r="B19" s="11">
        <v>17491613.890000001</v>
      </c>
      <c r="C19" s="11">
        <v>827892</v>
      </c>
      <c r="D19" s="11">
        <f t="shared" ref="D19" si="14">B19+C19</f>
        <v>18319505.890000001</v>
      </c>
      <c r="E19" s="11">
        <v>15109223.609999999</v>
      </c>
      <c r="F19" s="11">
        <v>14538183.75</v>
      </c>
      <c r="G19" s="11">
        <f t="shared" ref="G19" si="15">D19-E19</f>
        <v>3210282.2800000012</v>
      </c>
    </row>
    <row r="20" spans="1:7" ht="13.2" x14ac:dyDescent="0.25">
      <c r="A20" s="45" t="s">
        <v>144</v>
      </c>
      <c r="B20" s="11">
        <v>35872150.140000001</v>
      </c>
      <c r="C20" s="11">
        <v>11200000</v>
      </c>
      <c r="D20" s="11">
        <f t="shared" ref="D20" si="16">B20+C20</f>
        <v>47072150.140000001</v>
      </c>
      <c r="E20" s="11">
        <v>20398501.800000001</v>
      </c>
      <c r="F20" s="11">
        <v>19797681.059999999</v>
      </c>
      <c r="G20" s="11">
        <f t="shared" ref="G20" si="17">D20-E20</f>
        <v>26673648.34</v>
      </c>
    </row>
    <row r="21" spans="1:7" ht="13.2" x14ac:dyDescent="0.25">
      <c r="A21" s="45" t="s">
        <v>145</v>
      </c>
      <c r="B21" s="11">
        <v>22912491.309999999</v>
      </c>
      <c r="C21" s="11">
        <v>18742248.399999999</v>
      </c>
      <c r="D21" s="11">
        <f t="shared" ref="D21" si="18">B21+C21</f>
        <v>41654739.709999993</v>
      </c>
      <c r="E21" s="11">
        <v>33310388.800000001</v>
      </c>
      <c r="F21" s="11">
        <v>24457444.350000001</v>
      </c>
      <c r="G21" s="11">
        <f t="shared" ref="G21" si="19">D21-E21</f>
        <v>8344350.9099999927</v>
      </c>
    </row>
    <row r="22" spans="1:7" ht="13.2" x14ac:dyDescent="0.25">
      <c r="A22" s="45" t="s">
        <v>146</v>
      </c>
      <c r="B22" s="11">
        <v>8254880.5199999996</v>
      </c>
      <c r="C22" s="11">
        <v>-660693.54</v>
      </c>
      <c r="D22" s="11">
        <f t="shared" ref="D22" si="20">B22+C22</f>
        <v>7594186.9799999995</v>
      </c>
      <c r="E22" s="11">
        <v>3758564.64</v>
      </c>
      <c r="F22" s="11">
        <v>3541475.16</v>
      </c>
      <c r="G22" s="11">
        <f t="shared" ref="G22" si="21">D22-E22</f>
        <v>3835622.3399999994</v>
      </c>
    </row>
    <row r="23" spans="1:7" ht="13.2" x14ac:dyDescent="0.25">
      <c r="A23" s="45" t="s">
        <v>147</v>
      </c>
      <c r="B23" s="11">
        <v>110333830.22</v>
      </c>
      <c r="C23" s="11">
        <v>416055992.29000002</v>
      </c>
      <c r="D23" s="11">
        <f t="shared" ref="D23" si="22">B23+C23</f>
        <v>526389822.50999999</v>
      </c>
      <c r="E23" s="11">
        <v>191601745.16999999</v>
      </c>
      <c r="F23" s="11">
        <v>188948355.77000001</v>
      </c>
      <c r="G23" s="11">
        <f t="shared" ref="G23" si="23">D23-E23</f>
        <v>334788077.34000003</v>
      </c>
    </row>
    <row r="24" spans="1:7" ht="13.2" x14ac:dyDescent="0.25">
      <c r="A24" s="45" t="s">
        <v>148</v>
      </c>
      <c r="B24" s="11">
        <v>9431777.1199999992</v>
      </c>
      <c r="C24" s="11">
        <v>789393.98</v>
      </c>
      <c r="D24" s="11">
        <f t="shared" ref="D24" si="24">B24+C24</f>
        <v>10221171.1</v>
      </c>
      <c r="E24" s="11">
        <v>8395115.4700000007</v>
      </c>
      <c r="F24" s="11">
        <v>8073101.6100000003</v>
      </c>
      <c r="G24" s="11">
        <f t="shared" ref="G24" si="25">D24-E24</f>
        <v>1826055.629999999</v>
      </c>
    </row>
    <row r="25" spans="1:7" ht="13.2" x14ac:dyDescent="0.25">
      <c r="A25" s="45" t="s">
        <v>149</v>
      </c>
      <c r="B25" s="11">
        <v>14970246.380000001</v>
      </c>
      <c r="C25" s="11">
        <v>964315.19</v>
      </c>
      <c r="D25" s="11">
        <f t="shared" ref="D25" si="26">B25+C25</f>
        <v>15934561.57</v>
      </c>
      <c r="E25" s="11">
        <v>11027748.52</v>
      </c>
      <c r="F25" s="11">
        <v>10740936.470000001</v>
      </c>
      <c r="G25" s="11">
        <f t="shared" ref="G25" si="27">D25-E25</f>
        <v>4906813.0500000007</v>
      </c>
    </row>
    <row r="26" spans="1:7" ht="13.2" x14ac:dyDescent="0.25">
      <c r="A26" s="45" t="s">
        <v>150</v>
      </c>
      <c r="B26" s="11">
        <v>23517924.239999998</v>
      </c>
      <c r="C26" s="11">
        <v>9308848.5399999991</v>
      </c>
      <c r="D26" s="11">
        <f t="shared" ref="D26" si="28">B26+C26</f>
        <v>32826772.779999997</v>
      </c>
      <c r="E26" s="11">
        <v>25311976.050000001</v>
      </c>
      <c r="F26" s="11">
        <v>24727480.760000002</v>
      </c>
      <c r="G26" s="11">
        <f t="shared" ref="G26" si="29">D26-E26</f>
        <v>7514796.7299999967</v>
      </c>
    </row>
    <row r="27" spans="1:7" ht="13.2" x14ac:dyDescent="0.25">
      <c r="A27" s="45" t="s">
        <v>151</v>
      </c>
      <c r="B27" s="11">
        <v>20234804.690000001</v>
      </c>
      <c r="C27" s="11">
        <v>3046213.24</v>
      </c>
      <c r="D27" s="11">
        <f t="shared" ref="D27" si="30">B27+C27</f>
        <v>23281017.93</v>
      </c>
      <c r="E27" s="11">
        <v>19275101.84</v>
      </c>
      <c r="F27" s="11">
        <v>18749887.899999999</v>
      </c>
      <c r="G27" s="11">
        <f t="shared" ref="G27" si="31">D27-E27</f>
        <v>4005916.09</v>
      </c>
    </row>
    <row r="28" spans="1:7" ht="13.2" x14ac:dyDescent="0.25">
      <c r="A28" s="45" t="s">
        <v>152</v>
      </c>
      <c r="B28" s="11">
        <v>19095260.829999998</v>
      </c>
      <c r="C28" s="11">
        <v>1356576.84</v>
      </c>
      <c r="D28" s="11">
        <f t="shared" ref="D28" si="32">B28+C28</f>
        <v>20451837.669999998</v>
      </c>
      <c r="E28" s="11">
        <v>18886304.559999999</v>
      </c>
      <c r="F28" s="11">
        <v>18324352.57</v>
      </c>
      <c r="G28" s="11">
        <f t="shared" ref="G28" si="33">D28-E28</f>
        <v>1565533.1099999994</v>
      </c>
    </row>
    <row r="29" spans="1:7" ht="13.2" x14ac:dyDescent="0.25">
      <c r="A29" s="45" t="s">
        <v>153</v>
      </c>
      <c r="B29" s="11">
        <v>10960933.710000001</v>
      </c>
      <c r="C29" s="11">
        <v>42682.06</v>
      </c>
      <c r="D29" s="11">
        <f t="shared" ref="D29" si="34">B29+C29</f>
        <v>11003615.770000001</v>
      </c>
      <c r="E29" s="11">
        <v>8211457.46</v>
      </c>
      <c r="F29" s="11">
        <v>7825435.5199999996</v>
      </c>
      <c r="G29" s="11">
        <f t="shared" ref="G29" si="35">D29-E29</f>
        <v>2792158.3100000015</v>
      </c>
    </row>
    <row r="30" spans="1:7" ht="13.2" x14ac:dyDescent="0.25">
      <c r="A30" s="45" t="s">
        <v>154</v>
      </c>
      <c r="B30" s="11">
        <v>34461467.549999997</v>
      </c>
      <c r="C30" s="11">
        <v>-5455957.5099999998</v>
      </c>
      <c r="D30" s="11">
        <f t="shared" ref="D30" si="36">B30+C30</f>
        <v>29005510.039999999</v>
      </c>
      <c r="E30" s="11">
        <v>19016134.780000001</v>
      </c>
      <c r="F30" s="11">
        <v>18856529.91</v>
      </c>
      <c r="G30" s="11">
        <f t="shared" ref="G30" si="37">D30-E30</f>
        <v>9989375.2599999979</v>
      </c>
    </row>
    <row r="31" spans="1:7" ht="13.2" x14ac:dyDescent="0.25">
      <c r="A31" s="45" t="s">
        <v>155</v>
      </c>
      <c r="B31" s="11">
        <v>11302303.289999999</v>
      </c>
      <c r="C31" s="11">
        <v>53726.04</v>
      </c>
      <c r="D31" s="11">
        <f t="shared" ref="D31" si="38">B31+C31</f>
        <v>11356029.329999998</v>
      </c>
      <c r="E31" s="11">
        <v>9402380.5500000007</v>
      </c>
      <c r="F31" s="11">
        <v>9259038.4900000002</v>
      </c>
      <c r="G31" s="11">
        <f t="shared" ref="G31" si="39">D31-E31</f>
        <v>1953648.7799999975</v>
      </c>
    </row>
    <row r="32" spans="1:7" ht="13.2" x14ac:dyDescent="0.25">
      <c r="A32" s="45" t="s">
        <v>156</v>
      </c>
      <c r="B32" s="11">
        <v>43808502.609999999</v>
      </c>
      <c r="C32" s="11">
        <v>21007951.789999999</v>
      </c>
      <c r="D32" s="11">
        <f t="shared" ref="D32" si="40">B32+C32</f>
        <v>64816454.399999999</v>
      </c>
      <c r="E32" s="11">
        <v>29468278.390000001</v>
      </c>
      <c r="F32" s="11">
        <v>28378118.84</v>
      </c>
      <c r="G32" s="11">
        <f t="shared" ref="G32" si="41">D32-E32</f>
        <v>35348176.009999998</v>
      </c>
    </row>
    <row r="33" spans="1:7" ht="13.2" x14ac:dyDescent="0.25">
      <c r="A33" s="45" t="s">
        <v>157</v>
      </c>
      <c r="B33" s="11">
        <v>22325279.960000001</v>
      </c>
      <c r="C33" s="11">
        <v>5394256.4500000002</v>
      </c>
      <c r="D33" s="11">
        <f t="shared" ref="D33" si="42">B33+C33</f>
        <v>27719536.41</v>
      </c>
      <c r="E33" s="11">
        <v>17034896.25</v>
      </c>
      <c r="F33" s="11">
        <v>16399586.460000001</v>
      </c>
      <c r="G33" s="11">
        <f t="shared" ref="G33" si="43">D33-E33</f>
        <v>10684640.16</v>
      </c>
    </row>
    <row r="34" spans="1:7" ht="13.2" x14ac:dyDescent="0.25">
      <c r="A34" s="45" t="s">
        <v>158</v>
      </c>
      <c r="B34" s="11">
        <v>54183480.700000003</v>
      </c>
      <c r="C34" s="11">
        <v>0</v>
      </c>
      <c r="D34" s="11">
        <f t="shared" ref="D34" si="44">B34+C34</f>
        <v>54183480.700000003</v>
      </c>
      <c r="E34" s="11">
        <v>54183480.700000003</v>
      </c>
      <c r="F34" s="11">
        <v>54183480.700000003</v>
      </c>
      <c r="G34" s="11">
        <f t="shared" ref="G34" si="45">D34-E34</f>
        <v>0</v>
      </c>
    </row>
    <row r="35" spans="1:7" ht="13.2" x14ac:dyDescent="0.25">
      <c r="A35" s="45" t="s">
        <v>159</v>
      </c>
      <c r="B35" s="11">
        <v>4884908.17</v>
      </c>
      <c r="C35" s="11">
        <v>0</v>
      </c>
      <c r="D35" s="11">
        <f t="shared" ref="D35" si="46">B35+C35</f>
        <v>4884908.17</v>
      </c>
      <c r="E35" s="11">
        <v>4884908.17</v>
      </c>
      <c r="F35" s="11">
        <v>4884908.17</v>
      </c>
      <c r="G35" s="11">
        <f t="shared" ref="G35" si="47">D35-E35</f>
        <v>0</v>
      </c>
    </row>
    <row r="36" spans="1:7" ht="13.2" x14ac:dyDescent="0.25">
      <c r="A36" s="45" t="s">
        <v>160</v>
      </c>
      <c r="B36" s="11">
        <v>7000000</v>
      </c>
      <c r="C36" s="11">
        <v>2000000</v>
      </c>
      <c r="D36" s="11">
        <f t="shared" ref="D36" si="48">B36+C36</f>
        <v>9000000</v>
      </c>
      <c r="E36" s="11">
        <v>9000000</v>
      </c>
      <c r="F36" s="11">
        <v>9000000</v>
      </c>
      <c r="G36" s="11">
        <f t="shared" ref="G36" si="49">D36-E36</f>
        <v>0</v>
      </c>
    </row>
    <row r="37" spans="1:7" ht="13.2" x14ac:dyDescent="0.25">
      <c r="A37" s="45" t="s">
        <v>161</v>
      </c>
      <c r="B37" s="11">
        <v>4657500</v>
      </c>
      <c r="C37" s="11">
        <v>0</v>
      </c>
      <c r="D37" s="11">
        <f t="shared" ref="D37" si="50">B37+C37</f>
        <v>4657500</v>
      </c>
      <c r="E37" s="11">
        <v>3105000</v>
      </c>
      <c r="F37" s="11">
        <v>3105000</v>
      </c>
      <c r="G37" s="11">
        <f t="shared" ref="G37" si="51">D37-E37</f>
        <v>1552500</v>
      </c>
    </row>
    <row r="38" spans="1:7" ht="13.2" x14ac:dyDescent="0.25">
      <c r="A38" s="45"/>
      <c r="B38" s="11"/>
      <c r="C38" s="11"/>
      <c r="D38" s="11"/>
      <c r="E38" s="11"/>
      <c r="F38" s="11"/>
      <c r="G38" s="11"/>
    </row>
    <row r="39" spans="1:7" ht="13.2" x14ac:dyDescent="0.25">
      <c r="A39" s="40" t="s">
        <v>50</v>
      </c>
      <c r="B39" s="41">
        <f t="shared" ref="B39:G39" si="52">SUM(B6:B38)</f>
        <v>876250277.58000004</v>
      </c>
      <c r="C39" s="41">
        <f t="shared" si="52"/>
        <v>575551432.61000001</v>
      </c>
      <c r="D39" s="41">
        <f t="shared" si="52"/>
        <v>1451801710.1900003</v>
      </c>
      <c r="E39" s="41">
        <f t="shared" si="52"/>
        <v>838265180.96000004</v>
      </c>
      <c r="F39" s="41">
        <f t="shared" si="52"/>
        <v>809811823.58000004</v>
      </c>
      <c r="G39" s="41">
        <f t="shared" si="52"/>
        <v>613536529.2299999</v>
      </c>
    </row>
    <row r="40" spans="1:7" ht="13.2" x14ac:dyDescent="0.25">
      <c r="A40" s="46"/>
      <c r="B40" s="46"/>
      <c r="C40" s="46"/>
      <c r="D40" s="46"/>
      <c r="E40" s="46"/>
      <c r="F40" s="46"/>
      <c r="G40" s="46"/>
    </row>
    <row r="41" spans="1:7" ht="13.2" x14ac:dyDescent="0.25">
      <c r="A41" s="46"/>
      <c r="B41" s="46"/>
      <c r="C41" s="46"/>
      <c r="D41" s="46"/>
      <c r="E41" s="46"/>
      <c r="F41" s="46"/>
      <c r="G41" s="46"/>
    </row>
    <row r="42" spans="1:7" ht="54" customHeight="1" x14ac:dyDescent="0.2">
      <c r="A42" s="59" t="s">
        <v>163</v>
      </c>
      <c r="B42" s="60"/>
      <c r="C42" s="60"/>
      <c r="D42" s="60"/>
      <c r="E42" s="60"/>
      <c r="F42" s="60"/>
      <c r="G42" s="61"/>
    </row>
    <row r="43" spans="1:7" ht="13.2" x14ac:dyDescent="0.2">
      <c r="A43" s="64" t="s">
        <v>51</v>
      </c>
      <c r="B43" s="59" t="s">
        <v>57</v>
      </c>
      <c r="C43" s="60"/>
      <c r="D43" s="60"/>
      <c r="E43" s="60"/>
      <c r="F43" s="61"/>
      <c r="G43" s="62" t="s">
        <v>56</v>
      </c>
    </row>
    <row r="44" spans="1:7" ht="26.4" x14ac:dyDescent="0.2">
      <c r="A44" s="65"/>
      <c r="B44" s="7" t="s">
        <v>52</v>
      </c>
      <c r="C44" s="7" t="s">
        <v>117</v>
      </c>
      <c r="D44" s="7" t="s">
        <v>53</v>
      </c>
      <c r="E44" s="7" t="s">
        <v>54</v>
      </c>
      <c r="F44" s="7" t="s">
        <v>55</v>
      </c>
      <c r="G44" s="63"/>
    </row>
    <row r="45" spans="1:7" ht="13.2" x14ac:dyDescent="0.2">
      <c r="A45" s="66"/>
      <c r="B45" s="9">
        <v>1</v>
      </c>
      <c r="C45" s="9">
        <v>2</v>
      </c>
      <c r="D45" s="9" t="s">
        <v>118</v>
      </c>
      <c r="E45" s="9">
        <v>4</v>
      </c>
      <c r="F45" s="9">
        <v>5</v>
      </c>
      <c r="G45" s="9" t="s">
        <v>119</v>
      </c>
    </row>
    <row r="46" spans="1:7" ht="13.2" x14ac:dyDescent="0.25">
      <c r="A46" s="47" t="s">
        <v>8</v>
      </c>
      <c r="B46" s="11">
        <v>0</v>
      </c>
      <c r="C46" s="11">
        <v>0</v>
      </c>
      <c r="D46" s="11">
        <f>B46+C46</f>
        <v>0</v>
      </c>
      <c r="E46" s="11">
        <v>0</v>
      </c>
      <c r="F46" s="11">
        <v>0</v>
      </c>
      <c r="G46" s="11">
        <f>D46-E46</f>
        <v>0</v>
      </c>
    </row>
    <row r="47" spans="1:7" ht="13.2" x14ac:dyDescent="0.25">
      <c r="A47" s="47" t="s">
        <v>9</v>
      </c>
      <c r="B47" s="11">
        <v>0</v>
      </c>
      <c r="C47" s="11">
        <v>0</v>
      </c>
      <c r="D47" s="11">
        <f t="shared" ref="D47:D49" si="53">B47+C47</f>
        <v>0</v>
      </c>
      <c r="E47" s="11">
        <v>0</v>
      </c>
      <c r="F47" s="11">
        <v>0</v>
      </c>
      <c r="G47" s="11">
        <f t="shared" ref="G47:G49" si="54">D47-E47</f>
        <v>0</v>
      </c>
    </row>
    <row r="48" spans="1:7" ht="13.2" x14ac:dyDescent="0.25">
      <c r="A48" s="47" t="s">
        <v>10</v>
      </c>
      <c r="B48" s="11">
        <v>0</v>
      </c>
      <c r="C48" s="11">
        <v>0</v>
      </c>
      <c r="D48" s="11">
        <f t="shared" si="53"/>
        <v>0</v>
      </c>
      <c r="E48" s="11">
        <v>0</v>
      </c>
      <c r="F48" s="11">
        <v>0</v>
      </c>
      <c r="G48" s="11">
        <f t="shared" si="54"/>
        <v>0</v>
      </c>
    </row>
    <row r="49" spans="1:7" ht="13.2" x14ac:dyDescent="0.25">
      <c r="A49" s="47" t="s">
        <v>121</v>
      </c>
      <c r="B49" s="11">
        <v>0</v>
      </c>
      <c r="C49" s="11">
        <v>0</v>
      </c>
      <c r="D49" s="11">
        <f t="shared" si="53"/>
        <v>0</v>
      </c>
      <c r="E49" s="11">
        <v>0</v>
      </c>
      <c r="F49" s="11">
        <v>0</v>
      </c>
      <c r="G49" s="11">
        <f t="shared" si="54"/>
        <v>0</v>
      </c>
    </row>
    <row r="50" spans="1:7" ht="13.2" x14ac:dyDescent="0.25">
      <c r="A50" s="40" t="s">
        <v>50</v>
      </c>
      <c r="B50" s="41">
        <f t="shared" ref="B50:G50" si="55">SUM(B46:B49)</f>
        <v>0</v>
      </c>
      <c r="C50" s="41">
        <f t="shared" si="55"/>
        <v>0</v>
      </c>
      <c r="D50" s="41">
        <f t="shared" si="55"/>
        <v>0</v>
      </c>
      <c r="E50" s="41">
        <f t="shared" si="55"/>
        <v>0</v>
      </c>
      <c r="F50" s="41">
        <f t="shared" si="55"/>
        <v>0</v>
      </c>
      <c r="G50" s="41">
        <f t="shared" si="55"/>
        <v>0</v>
      </c>
    </row>
    <row r="53" spans="1:7" ht="59.4" customHeight="1" x14ac:dyDescent="0.2">
      <c r="A53" s="59" t="s">
        <v>164</v>
      </c>
      <c r="B53" s="60"/>
      <c r="C53" s="60"/>
      <c r="D53" s="60"/>
      <c r="E53" s="60"/>
      <c r="F53" s="60"/>
      <c r="G53" s="61"/>
    </row>
    <row r="54" spans="1:7" ht="13.2" x14ac:dyDescent="0.2">
      <c r="A54" s="64" t="s">
        <v>51</v>
      </c>
      <c r="B54" s="59" t="s">
        <v>57</v>
      </c>
      <c r="C54" s="60"/>
      <c r="D54" s="60"/>
      <c r="E54" s="60"/>
      <c r="F54" s="61"/>
      <c r="G54" s="62" t="s">
        <v>56</v>
      </c>
    </row>
    <row r="55" spans="1:7" ht="26.4" x14ac:dyDescent="0.2">
      <c r="A55" s="65"/>
      <c r="B55" s="7" t="s">
        <v>52</v>
      </c>
      <c r="C55" s="7" t="s">
        <v>117</v>
      </c>
      <c r="D55" s="7" t="s">
        <v>53</v>
      </c>
      <c r="E55" s="7" t="s">
        <v>54</v>
      </c>
      <c r="F55" s="7" t="s">
        <v>55</v>
      </c>
      <c r="G55" s="63"/>
    </row>
    <row r="56" spans="1:7" ht="13.2" x14ac:dyDescent="0.2">
      <c r="A56" s="66"/>
      <c r="B56" s="9">
        <v>1</v>
      </c>
      <c r="C56" s="9">
        <v>2</v>
      </c>
      <c r="D56" s="9" t="s">
        <v>118</v>
      </c>
      <c r="E56" s="9">
        <v>4</v>
      </c>
      <c r="F56" s="9">
        <v>5</v>
      </c>
      <c r="G56" s="9" t="s">
        <v>119</v>
      </c>
    </row>
    <row r="57" spans="1:7" ht="26.4" x14ac:dyDescent="0.25">
      <c r="A57" s="39" t="s">
        <v>12</v>
      </c>
      <c r="B57" s="11">
        <v>1071225</v>
      </c>
      <c r="C57" s="11">
        <v>2208775</v>
      </c>
      <c r="D57" s="11">
        <f t="shared" ref="D57:D63" si="56">B57+C57</f>
        <v>3280000</v>
      </c>
      <c r="E57" s="11">
        <v>3000000</v>
      </c>
      <c r="F57" s="11">
        <v>3000000</v>
      </c>
      <c r="G57" s="11">
        <f t="shared" ref="G57:G63" si="57">D57-E57</f>
        <v>280000</v>
      </c>
    </row>
    <row r="58" spans="1:7" ht="13.2" x14ac:dyDescent="0.25">
      <c r="A58" s="39" t="s">
        <v>11</v>
      </c>
      <c r="B58" s="11">
        <v>0</v>
      </c>
      <c r="C58" s="11">
        <v>0</v>
      </c>
      <c r="D58" s="11">
        <f t="shared" si="56"/>
        <v>0</v>
      </c>
      <c r="E58" s="11">
        <v>0</v>
      </c>
      <c r="F58" s="11">
        <v>0</v>
      </c>
      <c r="G58" s="11">
        <f t="shared" si="57"/>
        <v>0</v>
      </c>
    </row>
    <row r="59" spans="1:7" ht="26.4" x14ac:dyDescent="0.25">
      <c r="A59" s="39" t="s">
        <v>13</v>
      </c>
      <c r="B59" s="11">
        <v>0</v>
      </c>
      <c r="C59" s="11">
        <v>0</v>
      </c>
      <c r="D59" s="11">
        <f t="shared" si="56"/>
        <v>0</v>
      </c>
      <c r="E59" s="11">
        <v>0</v>
      </c>
      <c r="F59" s="11">
        <v>0</v>
      </c>
      <c r="G59" s="11">
        <f t="shared" si="57"/>
        <v>0</v>
      </c>
    </row>
    <row r="60" spans="1:7" ht="26.4" x14ac:dyDescent="0.25">
      <c r="A60" s="39" t="s">
        <v>25</v>
      </c>
      <c r="B60" s="11">
        <v>0</v>
      </c>
      <c r="C60" s="11">
        <v>0</v>
      </c>
      <c r="D60" s="11">
        <f t="shared" si="56"/>
        <v>0</v>
      </c>
      <c r="E60" s="11">
        <v>0</v>
      </c>
      <c r="F60" s="11">
        <v>0</v>
      </c>
      <c r="G60" s="11">
        <f t="shared" si="57"/>
        <v>0</v>
      </c>
    </row>
    <row r="61" spans="1:7" ht="11.25" customHeight="1" x14ac:dyDescent="0.25">
      <c r="A61" s="39" t="s">
        <v>26</v>
      </c>
      <c r="B61" s="11">
        <v>0</v>
      </c>
      <c r="C61" s="11">
        <v>0</v>
      </c>
      <c r="D61" s="11">
        <f t="shared" si="56"/>
        <v>0</v>
      </c>
      <c r="E61" s="11">
        <v>0</v>
      </c>
      <c r="F61" s="11">
        <v>0</v>
      </c>
      <c r="G61" s="11">
        <f t="shared" si="57"/>
        <v>0</v>
      </c>
    </row>
    <row r="62" spans="1:7" ht="26.4" x14ac:dyDescent="0.25">
      <c r="A62" s="39" t="s">
        <v>127</v>
      </c>
      <c r="B62" s="11">
        <v>0</v>
      </c>
      <c r="C62" s="11">
        <v>0</v>
      </c>
      <c r="D62" s="11">
        <f t="shared" si="56"/>
        <v>0</v>
      </c>
      <c r="E62" s="11">
        <v>0</v>
      </c>
      <c r="F62" s="11">
        <v>0</v>
      </c>
      <c r="G62" s="11">
        <f t="shared" si="57"/>
        <v>0</v>
      </c>
    </row>
    <row r="63" spans="1:7" ht="26.4" x14ac:dyDescent="0.25">
      <c r="A63" s="39" t="s">
        <v>14</v>
      </c>
      <c r="B63" s="11">
        <v>0</v>
      </c>
      <c r="C63" s="11">
        <v>0</v>
      </c>
      <c r="D63" s="11">
        <f t="shared" si="56"/>
        <v>0</v>
      </c>
      <c r="E63" s="11">
        <v>0</v>
      </c>
      <c r="F63" s="11">
        <v>0</v>
      </c>
      <c r="G63" s="11">
        <f t="shared" si="57"/>
        <v>0</v>
      </c>
    </row>
    <row r="64" spans="1:7" ht="13.2" x14ac:dyDescent="0.25">
      <c r="A64" s="40" t="s">
        <v>50</v>
      </c>
      <c r="B64" s="41">
        <f t="shared" ref="B64:G64" si="58">SUM(B57:B63)</f>
        <v>1071225</v>
      </c>
      <c r="C64" s="41">
        <f t="shared" si="58"/>
        <v>2208775</v>
      </c>
      <c r="D64" s="41">
        <f t="shared" si="58"/>
        <v>3280000</v>
      </c>
      <c r="E64" s="41">
        <f t="shared" si="58"/>
        <v>3000000</v>
      </c>
      <c r="F64" s="41">
        <f t="shared" si="58"/>
        <v>3000000</v>
      </c>
      <c r="G64" s="41">
        <f t="shared" si="58"/>
        <v>280000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42:G42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31496062992125984" right="0.11811023622047245" top="0.94488188976377963" bottom="0.55118110236220474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59.28515625" style="2" customWidth="1"/>
    <col min="2" max="3" width="18.28515625" style="2" customWidth="1"/>
    <col min="4" max="4" width="19.7109375" style="2" bestFit="1" customWidth="1"/>
    <col min="5" max="7" width="18.28515625" style="2" customWidth="1"/>
    <col min="8" max="16384" width="12" style="2"/>
  </cols>
  <sheetData>
    <row r="1" spans="1:7" ht="61.8" customHeight="1" x14ac:dyDescent="0.2">
      <c r="A1" s="59" t="s">
        <v>165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8"/>
      <c r="B5" s="49"/>
      <c r="C5" s="49"/>
      <c r="D5" s="49"/>
      <c r="E5" s="49"/>
      <c r="F5" s="49"/>
      <c r="G5" s="49"/>
    </row>
    <row r="6" spans="1:7" ht="13.2" x14ac:dyDescent="0.25">
      <c r="A6" s="50" t="s">
        <v>15</v>
      </c>
      <c r="B6" s="12">
        <f t="shared" ref="B6:G6" si="0">SUM(B7:B14)</f>
        <v>423311832.25999999</v>
      </c>
      <c r="C6" s="12">
        <f t="shared" si="0"/>
        <v>75673647.920000002</v>
      </c>
      <c r="D6" s="12">
        <f t="shared" si="0"/>
        <v>498985480.17999995</v>
      </c>
      <c r="E6" s="12">
        <f t="shared" si="0"/>
        <v>354617497.80999994</v>
      </c>
      <c r="F6" s="12">
        <f t="shared" si="0"/>
        <v>344279671.92000002</v>
      </c>
      <c r="G6" s="12">
        <f t="shared" si="0"/>
        <v>144367982.36999995</v>
      </c>
    </row>
    <row r="7" spans="1:7" ht="13.2" x14ac:dyDescent="0.25">
      <c r="A7" s="51" t="s">
        <v>40</v>
      </c>
      <c r="B7" s="11">
        <v>16057703.449999999</v>
      </c>
      <c r="C7" s="11">
        <v>45478.75</v>
      </c>
      <c r="D7" s="11">
        <f>B7+C7</f>
        <v>16103182.199999999</v>
      </c>
      <c r="E7" s="11">
        <v>15721128.84</v>
      </c>
      <c r="F7" s="11">
        <v>15222084.27</v>
      </c>
      <c r="G7" s="11">
        <f>D7-E7</f>
        <v>382053.3599999994</v>
      </c>
    </row>
    <row r="8" spans="1:7" ht="13.2" x14ac:dyDescent="0.25">
      <c r="A8" s="51" t="s">
        <v>16</v>
      </c>
      <c r="B8" s="11">
        <v>891738.76</v>
      </c>
      <c r="C8" s="11">
        <v>20222.89</v>
      </c>
      <c r="D8" s="11">
        <f t="shared" ref="D8:D14" si="1">B8+C8</f>
        <v>911961.65</v>
      </c>
      <c r="E8" s="11">
        <v>776444.15</v>
      </c>
      <c r="F8" s="11">
        <v>751729.49</v>
      </c>
      <c r="G8" s="11">
        <f t="shared" ref="G8:G14" si="2">D8-E8</f>
        <v>135517.5</v>
      </c>
    </row>
    <row r="9" spans="1:7" ht="13.2" x14ac:dyDescent="0.25">
      <c r="A9" s="51" t="s">
        <v>166</v>
      </c>
      <c r="B9" s="11">
        <v>72786010.25</v>
      </c>
      <c r="C9" s="11">
        <v>35307754.350000001</v>
      </c>
      <c r="D9" s="11">
        <f t="shared" si="1"/>
        <v>108093764.59999999</v>
      </c>
      <c r="E9" s="11">
        <v>63371166.530000001</v>
      </c>
      <c r="F9" s="11">
        <v>61375248.939999998</v>
      </c>
      <c r="G9" s="11">
        <f t="shared" si="2"/>
        <v>44722598.069999993</v>
      </c>
    </row>
    <row r="10" spans="1:7" ht="13.2" x14ac:dyDescent="0.25">
      <c r="A10" s="51" t="s">
        <v>3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ht="13.2" x14ac:dyDescent="0.25">
      <c r="A11" s="51" t="s">
        <v>22</v>
      </c>
      <c r="B11" s="11">
        <v>60950042.640000001</v>
      </c>
      <c r="C11" s="11">
        <v>34941617.759999998</v>
      </c>
      <c r="D11" s="11">
        <f t="shared" si="1"/>
        <v>95891660.400000006</v>
      </c>
      <c r="E11" s="11">
        <v>81492965.329999998</v>
      </c>
      <c r="F11" s="11">
        <v>78615668.980000004</v>
      </c>
      <c r="G11" s="11">
        <f t="shared" si="2"/>
        <v>14398695.070000008</v>
      </c>
    </row>
    <row r="12" spans="1:7" ht="13.2" x14ac:dyDescent="0.25">
      <c r="A12" s="51" t="s">
        <v>17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ht="13.2" x14ac:dyDescent="0.25">
      <c r="A13" s="51" t="s">
        <v>41</v>
      </c>
      <c r="B13" s="11">
        <v>186802919.88999999</v>
      </c>
      <c r="C13" s="11">
        <v>-7273583.3300000001</v>
      </c>
      <c r="D13" s="11">
        <f t="shared" si="1"/>
        <v>179529336.55999997</v>
      </c>
      <c r="E13" s="11">
        <v>114317063.68000001</v>
      </c>
      <c r="F13" s="11">
        <v>111457271.04000001</v>
      </c>
      <c r="G13" s="11">
        <f t="shared" si="2"/>
        <v>65212272.879999965</v>
      </c>
    </row>
    <row r="14" spans="1:7" ht="13.2" x14ac:dyDescent="0.25">
      <c r="A14" s="51" t="s">
        <v>18</v>
      </c>
      <c r="B14" s="11">
        <v>85823417.269999996</v>
      </c>
      <c r="C14" s="11">
        <v>12632157.5</v>
      </c>
      <c r="D14" s="11">
        <f t="shared" si="1"/>
        <v>98455574.769999996</v>
      </c>
      <c r="E14" s="11">
        <v>78938729.280000001</v>
      </c>
      <c r="F14" s="11">
        <v>76857669.200000003</v>
      </c>
      <c r="G14" s="11">
        <f t="shared" si="2"/>
        <v>19516845.489999995</v>
      </c>
    </row>
    <row r="15" spans="1:7" ht="13.2" x14ac:dyDescent="0.25">
      <c r="A15" s="50" t="s">
        <v>19</v>
      </c>
      <c r="B15" s="12">
        <f t="shared" ref="B15:G15" si="3">SUM(B16:B22)</f>
        <v>262363336.80000001</v>
      </c>
      <c r="C15" s="12">
        <f t="shared" si="3"/>
        <v>457070508.59000003</v>
      </c>
      <c r="D15" s="12">
        <f t="shared" si="3"/>
        <v>719433845.38999999</v>
      </c>
      <c r="E15" s="12">
        <f t="shared" si="3"/>
        <v>316002720.30000001</v>
      </c>
      <c r="F15" s="12">
        <f t="shared" si="3"/>
        <v>300315909.11999995</v>
      </c>
      <c r="G15" s="12">
        <f t="shared" si="3"/>
        <v>403431125.09000009</v>
      </c>
    </row>
    <row r="16" spans="1:7" ht="13.2" x14ac:dyDescent="0.25">
      <c r="A16" s="51" t="s">
        <v>42</v>
      </c>
      <c r="B16" s="11">
        <v>35872150.140000001</v>
      </c>
      <c r="C16" s="11">
        <v>78698000.129999995</v>
      </c>
      <c r="D16" s="11">
        <f>B16+C16</f>
        <v>114570150.27</v>
      </c>
      <c r="E16" s="11">
        <v>61046237.100000001</v>
      </c>
      <c r="F16" s="11">
        <v>58414806.950000003</v>
      </c>
      <c r="G16" s="11">
        <f t="shared" ref="G16:G22" si="4">D16-E16</f>
        <v>53523913.169999994</v>
      </c>
    </row>
    <row r="17" spans="1:7" ht="13.2" x14ac:dyDescent="0.25">
      <c r="A17" s="51" t="s">
        <v>27</v>
      </c>
      <c r="B17" s="11">
        <v>215027422.28</v>
      </c>
      <c r="C17" s="11">
        <v>350492435.92000002</v>
      </c>
      <c r="D17" s="11">
        <f t="shared" ref="D17:D22" si="5">B17+C17</f>
        <v>565519858.20000005</v>
      </c>
      <c r="E17" s="11">
        <v>242514926.25999999</v>
      </c>
      <c r="F17" s="11">
        <v>229826572.63999999</v>
      </c>
      <c r="G17" s="11">
        <f t="shared" si="4"/>
        <v>323004931.94000006</v>
      </c>
    </row>
    <row r="18" spans="1:7" ht="13.2" x14ac:dyDescent="0.25">
      <c r="A18" s="51" t="s">
        <v>20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ht="26.4" x14ac:dyDescent="0.25">
      <c r="A19" s="51" t="s">
        <v>43</v>
      </c>
      <c r="B19" s="11">
        <v>11463764.380000001</v>
      </c>
      <c r="C19" s="11">
        <v>27880072.539999999</v>
      </c>
      <c r="D19" s="11">
        <f t="shared" si="5"/>
        <v>39343836.920000002</v>
      </c>
      <c r="E19" s="11">
        <v>12441556.939999999</v>
      </c>
      <c r="F19" s="11">
        <v>12074529.529999999</v>
      </c>
      <c r="G19" s="11">
        <f t="shared" si="4"/>
        <v>26902279.980000004</v>
      </c>
    </row>
    <row r="20" spans="1:7" ht="13.2" x14ac:dyDescent="0.25">
      <c r="A20" s="51" t="s">
        <v>44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ht="13.2" x14ac:dyDescent="0.25">
      <c r="A21" s="51" t="s">
        <v>45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ht="13.2" x14ac:dyDescent="0.25">
      <c r="A22" s="51" t="s">
        <v>4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ht="13.2" x14ac:dyDescent="0.25">
      <c r="A23" s="50" t="s">
        <v>46</v>
      </c>
      <c r="B23" s="12">
        <f t="shared" ref="B23:G23" si="6">SUM(B24:B32)</f>
        <v>119849219.65000001</v>
      </c>
      <c r="C23" s="12">
        <f t="shared" si="6"/>
        <v>40807276.100000001</v>
      </c>
      <c r="D23" s="12">
        <f t="shared" si="6"/>
        <v>160656495.75000003</v>
      </c>
      <c r="E23" s="12">
        <f t="shared" si="6"/>
        <v>96471573.980000004</v>
      </c>
      <c r="F23" s="12">
        <f t="shared" si="6"/>
        <v>94042853.669999987</v>
      </c>
      <c r="G23" s="12">
        <f t="shared" si="6"/>
        <v>64184921.770000003</v>
      </c>
    </row>
    <row r="24" spans="1:7" ht="25.8" customHeight="1" x14ac:dyDescent="0.25">
      <c r="A24" s="51" t="s">
        <v>28</v>
      </c>
      <c r="B24" s="11">
        <v>48262466.420000002</v>
      </c>
      <c r="C24" s="11">
        <v>5949678.29</v>
      </c>
      <c r="D24" s="11">
        <f>B24+C24</f>
        <v>54212144.710000001</v>
      </c>
      <c r="E24" s="11">
        <v>32757379.84</v>
      </c>
      <c r="F24" s="11">
        <v>32100374.059999999</v>
      </c>
      <c r="G24" s="11">
        <f t="shared" ref="G24:G32" si="7">D24-E24</f>
        <v>21454764.870000001</v>
      </c>
    </row>
    <row r="25" spans="1:7" ht="13.2" x14ac:dyDescent="0.25">
      <c r="A25" s="51" t="s">
        <v>23</v>
      </c>
      <c r="B25" s="11">
        <v>0</v>
      </c>
      <c r="C25" s="11">
        <v>0</v>
      </c>
      <c r="D25" s="11">
        <f t="shared" ref="D25:D32" si="8">B25+C25</f>
        <v>0</v>
      </c>
      <c r="E25" s="11">
        <v>0</v>
      </c>
      <c r="F25" s="11">
        <v>0</v>
      </c>
      <c r="G25" s="11">
        <f t="shared" si="7"/>
        <v>0</v>
      </c>
    </row>
    <row r="26" spans="1:7" ht="13.2" x14ac:dyDescent="0.25">
      <c r="A26" s="51" t="s">
        <v>29</v>
      </c>
      <c r="B26" s="11">
        <v>0</v>
      </c>
      <c r="C26" s="11">
        <v>3800000</v>
      </c>
      <c r="D26" s="11">
        <f t="shared" si="8"/>
        <v>3800000</v>
      </c>
      <c r="E26" s="11">
        <v>0</v>
      </c>
      <c r="F26" s="11">
        <v>0</v>
      </c>
      <c r="G26" s="11">
        <f t="shared" si="7"/>
        <v>3800000</v>
      </c>
    </row>
    <row r="27" spans="1:7" ht="13.2" x14ac:dyDescent="0.25">
      <c r="A27" s="51" t="s">
        <v>47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ht="13.2" x14ac:dyDescent="0.25">
      <c r="A28" s="51" t="s">
        <v>21</v>
      </c>
      <c r="B28" s="11">
        <v>20234804.690000001</v>
      </c>
      <c r="C28" s="11">
        <v>3046213.24</v>
      </c>
      <c r="D28" s="11">
        <f t="shared" si="8"/>
        <v>23281017.93</v>
      </c>
      <c r="E28" s="11">
        <v>19275101.84</v>
      </c>
      <c r="F28" s="11">
        <v>18749887.899999999</v>
      </c>
      <c r="G28" s="11">
        <f t="shared" si="7"/>
        <v>4005916.09</v>
      </c>
    </row>
    <row r="29" spans="1:7" ht="13.2" x14ac:dyDescent="0.25">
      <c r="A29" s="51" t="s">
        <v>5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ht="13.2" x14ac:dyDescent="0.25">
      <c r="A30" s="51" t="s">
        <v>6</v>
      </c>
      <c r="B30" s="11">
        <v>40391014.829999998</v>
      </c>
      <c r="C30" s="11">
        <v>27968702.510000002</v>
      </c>
      <c r="D30" s="11">
        <f t="shared" si="8"/>
        <v>68359717.340000004</v>
      </c>
      <c r="E30" s="11">
        <v>36227634.840000004</v>
      </c>
      <c r="F30" s="11">
        <v>35367156.189999998</v>
      </c>
      <c r="G30" s="11">
        <f t="shared" si="7"/>
        <v>32132082.5</v>
      </c>
    </row>
    <row r="31" spans="1:7" ht="13.2" x14ac:dyDescent="0.25">
      <c r="A31" s="51" t="s">
        <v>48</v>
      </c>
      <c r="B31" s="11">
        <v>10960933.710000001</v>
      </c>
      <c r="C31" s="11">
        <v>42682.06</v>
      </c>
      <c r="D31" s="11">
        <f t="shared" si="8"/>
        <v>11003615.770000001</v>
      </c>
      <c r="E31" s="11">
        <v>8211457.46</v>
      </c>
      <c r="F31" s="11">
        <v>7825435.5199999996</v>
      </c>
      <c r="G31" s="11">
        <f t="shared" si="7"/>
        <v>2792158.3100000015</v>
      </c>
    </row>
    <row r="32" spans="1:7" ht="13.2" x14ac:dyDescent="0.25">
      <c r="A32" s="51" t="s">
        <v>30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ht="13.2" x14ac:dyDescent="0.25">
      <c r="A33" s="50" t="s">
        <v>31</v>
      </c>
      <c r="B33" s="12">
        <f t="shared" ref="B33:G33" si="9">SUM(B34:B37)</f>
        <v>70725888.870000005</v>
      </c>
      <c r="C33" s="12">
        <f t="shared" si="9"/>
        <v>2000000</v>
      </c>
      <c r="D33" s="12">
        <f t="shared" si="9"/>
        <v>72725888.870000005</v>
      </c>
      <c r="E33" s="12">
        <f t="shared" si="9"/>
        <v>71173388.870000005</v>
      </c>
      <c r="F33" s="12">
        <f t="shared" si="9"/>
        <v>71173388.870000005</v>
      </c>
      <c r="G33" s="12">
        <f t="shared" si="9"/>
        <v>1552500</v>
      </c>
    </row>
    <row r="34" spans="1:7" ht="26.4" x14ac:dyDescent="0.25">
      <c r="A34" s="51" t="s">
        <v>49</v>
      </c>
      <c r="B34" s="11">
        <v>0</v>
      </c>
      <c r="C34" s="11">
        <v>0</v>
      </c>
      <c r="D34" s="11">
        <f>B34+C34</f>
        <v>0</v>
      </c>
      <c r="E34" s="11">
        <v>0</v>
      </c>
      <c r="F34" s="11">
        <v>0</v>
      </c>
      <c r="G34" s="11">
        <f t="shared" ref="G34:G37" si="10">D34-E34</f>
        <v>0</v>
      </c>
    </row>
    <row r="35" spans="1:7" ht="29.4" customHeight="1" x14ac:dyDescent="0.25">
      <c r="A35" s="51" t="s">
        <v>24</v>
      </c>
      <c r="B35" s="11">
        <v>70725888.870000005</v>
      </c>
      <c r="C35" s="11">
        <v>2000000</v>
      </c>
      <c r="D35" s="11">
        <f t="shared" ref="D35:D37" si="11">B35+C35</f>
        <v>72725888.870000005</v>
      </c>
      <c r="E35" s="11">
        <v>71173388.870000005</v>
      </c>
      <c r="F35" s="11">
        <v>71173388.870000005</v>
      </c>
      <c r="G35" s="11">
        <f t="shared" si="10"/>
        <v>1552500</v>
      </c>
    </row>
    <row r="36" spans="1:7" ht="13.2" x14ac:dyDescent="0.25">
      <c r="A36" s="51" t="s">
        <v>32</v>
      </c>
      <c r="B36" s="11">
        <v>0</v>
      </c>
      <c r="C36" s="11">
        <v>0</v>
      </c>
      <c r="D36" s="11">
        <f t="shared" si="11"/>
        <v>0</v>
      </c>
      <c r="E36" s="11">
        <v>0</v>
      </c>
      <c r="F36" s="11">
        <v>0</v>
      </c>
      <c r="G36" s="11">
        <f t="shared" si="10"/>
        <v>0</v>
      </c>
    </row>
    <row r="37" spans="1:7" ht="13.2" x14ac:dyDescent="0.25">
      <c r="A37" s="51" t="s">
        <v>7</v>
      </c>
      <c r="B37" s="11">
        <v>0</v>
      </c>
      <c r="C37" s="11">
        <v>0</v>
      </c>
      <c r="D37" s="11">
        <f t="shared" si="11"/>
        <v>0</v>
      </c>
      <c r="E37" s="11">
        <v>0</v>
      </c>
      <c r="F37" s="11">
        <v>0</v>
      </c>
      <c r="G37" s="11">
        <f t="shared" si="10"/>
        <v>0</v>
      </c>
    </row>
    <row r="38" spans="1:7" ht="13.2" x14ac:dyDescent="0.25">
      <c r="A38" s="40" t="s">
        <v>50</v>
      </c>
      <c r="B38" s="41">
        <f t="shared" ref="B38:G38" si="12">SUM(B33+B23+B15+B6)</f>
        <v>876250277.58000004</v>
      </c>
      <c r="C38" s="41">
        <f t="shared" si="12"/>
        <v>575551432.61000001</v>
      </c>
      <c r="D38" s="41">
        <f t="shared" si="12"/>
        <v>1451801710.1900001</v>
      </c>
      <c r="E38" s="41">
        <f t="shared" si="12"/>
        <v>838265180.96000004</v>
      </c>
      <c r="F38" s="41">
        <f t="shared" si="12"/>
        <v>809811823.57999992</v>
      </c>
      <c r="G38" s="41">
        <f t="shared" si="12"/>
        <v>613536529.23000002</v>
      </c>
    </row>
    <row r="39" spans="1:7" x14ac:dyDescent="0.2">
      <c r="A39" s="3"/>
      <c r="B39" s="3"/>
      <c r="C39" s="3"/>
      <c r="D39" s="3"/>
      <c r="E39" s="3"/>
      <c r="F39" s="3"/>
      <c r="G39" s="3"/>
    </row>
    <row r="40" spans="1:7" x14ac:dyDescent="0.2">
      <c r="A40" s="3" t="s">
        <v>120</v>
      </c>
      <c r="B40" s="3"/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  <row r="42" spans="1:7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3"/>
      <c r="B43" s="3"/>
      <c r="C43" s="3"/>
      <c r="D43" s="3"/>
      <c r="E43" s="3"/>
      <c r="F43" s="3"/>
      <c r="G43" s="3"/>
    </row>
    <row r="44" spans="1:7" x14ac:dyDescent="0.2">
      <c r="A44" s="3"/>
      <c r="B44" s="3"/>
      <c r="C44" s="3"/>
      <c r="D44" s="3"/>
      <c r="E44" s="3"/>
      <c r="F44" s="3"/>
      <c r="G44" s="3"/>
    </row>
    <row r="45" spans="1:7" x14ac:dyDescent="0.2">
      <c r="A45" s="3"/>
      <c r="B45" s="3"/>
      <c r="C45" s="3"/>
      <c r="D45" s="3"/>
      <c r="E45" s="3"/>
      <c r="F45" s="3"/>
      <c r="G45" s="3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11811023622047245" right="0.11811023622047245" top="0.74803149606299213" bottom="0.55118110236220474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2024-02-29T18:13:21Z</cp:lastPrinted>
  <dcterms:created xsi:type="dcterms:W3CDTF">2014-02-10T03:37:14Z</dcterms:created>
  <dcterms:modified xsi:type="dcterms:W3CDTF">2024-03-01T21:21:40Z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